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8E51BCF7-34B9-482C-A5B5-78C868EB691A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N19" i="4" s="1"/>
  <c r="M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N19" i="17" s="1"/>
  <c r="M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 s="1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M19" i="16"/>
  <c r="N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M19" i="15"/>
  <c r="N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N31" i="11" s="1"/>
  <c r="M31" i="1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C43" i="10" s="1"/>
  <c r="AB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M19" i="6"/>
  <c r="N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M19" i="12"/>
  <c r="N19" i="12" s="1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 s="1"/>
  <c r="L20" i="9"/>
  <c r="L19" i="9"/>
  <c r="N19" i="9" s="1"/>
  <c r="M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C43" i="8" s="1"/>
  <c r="AB43" i="8"/>
  <c r="AA32" i="8"/>
  <c r="AA31" i="8"/>
  <c r="AB31" i="8"/>
  <c r="AC31" i="8"/>
  <c r="AA20" i="8"/>
  <c r="AA19" i="8"/>
  <c r="AB19" i="8"/>
  <c r="AC19" i="8"/>
  <c r="L44" i="8"/>
  <c r="L43" i="8"/>
  <c r="M43" i="8"/>
  <c r="N43" i="8" s="1"/>
  <c r="L32" i="8"/>
  <c r="L31" i="8"/>
  <c r="M31" i="8"/>
  <c r="N31" i="8" s="1"/>
  <c r="L20" i="8"/>
  <c r="L19" i="8"/>
  <c r="M19" i="8"/>
  <c r="N19" i="8" s="1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 s="1"/>
  <c r="AA32" i="7"/>
  <c r="AA31" i="7"/>
  <c r="AB31" i="7"/>
  <c r="AC31" i="7"/>
  <c r="AA20" i="7"/>
  <c r="AA19" i="7"/>
  <c r="AB19" i="7"/>
  <c r="AC19" i="7"/>
  <c r="L44" i="7"/>
  <c r="L43" i="7"/>
  <c r="M43" i="7"/>
  <c r="N43" i="7"/>
  <c r="L32" i="7"/>
  <c r="L31" i="7"/>
  <c r="M31" i="7"/>
  <c r="N31" i="7"/>
  <c r="L20" i="7"/>
  <c r="L19" i="7"/>
  <c r="M19" i="7"/>
  <c r="N19" i="7" s="1"/>
  <c r="S44" i="10"/>
  <c r="Q44" i="10"/>
  <c r="AA28" i="16"/>
  <c r="AB28" i="16"/>
  <c r="AA29" i="16"/>
  <c r="AB29" i="16"/>
  <c r="AA30" i="16"/>
  <c r="AB30" i="16"/>
  <c r="AB27" i="16"/>
  <c r="AA27" i="16"/>
  <c r="L27" i="12" l="1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L39" i="7" l="1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C30" i="17" l="1"/>
  <c r="AP41" i="17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C32" i="10" l="1"/>
  <c r="AR27" i="16"/>
  <c r="AQ30" i="1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AR16" i="10" s="1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R29" i="9" s="1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20" i="9" l="1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<sst xmlns="http://schemas.openxmlformats.org/spreadsheetml/2006/main" count="3300" uniqueCount="40">
  <si>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</si>
  <si>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</si>
  <si>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</si>
  <si>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</si>
  <si>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</si>
  <si>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</si>
  <si>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</si>
  <si>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</si>
  <si>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</si>
  <si>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</si>
  <si>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</si>
  <si>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</si>
  <si>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</si>
  <si>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</si>
  <si>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</si>
  <si>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</si>
  <si>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</si>
  <si>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</si>
  <si>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</si>
  <si>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</si>
  <si>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</si>
  <si>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</si>
  <si>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</si>
  <si>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</si>
  <si>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</si>
  <si>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</si>
  <si>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</si>
  <si>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</si>
  <si>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</si>
  <si>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</si>
  <si>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</si>
  <si>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</si>
  <si>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</si>
  <si>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</si>
  <si>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</si>
  <si>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</si>
  <si>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</si>
  <si>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</si>
  <si>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</si>
  <si>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2022 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</si>
</sst>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8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9" xfId="2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3" fontId="6" fillId="3" borderId="27" xfId="3" applyNumberFormat="1" applyFont="1" applyFill="1" applyBorder="1" applyAlignment="1">
      <alignment horizontal="center" vertical="center"/>
    </xf>
    <xf numFmtId="164" fontId="6" fillId="3" borderId="27" xfId="3" applyNumberFormat="1" applyFont="1" applyFill="1" applyBorder="1" applyAlignment="1">
      <alignment horizontal="center" vertical="center"/>
    </xf>
  </cellXfs>
  <cellStyles count="2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7384361</v>
      </c>
      <c r="C15" s="2"/>
      <c r="D15" s="2">
        <v>2571400</v>
      </c>
      <c r="E15" s="2"/>
      <c r="F15" s="2">
        <v>4569180</v>
      </c>
      <c r="G15" s="2"/>
      <c r="H15" s="2">
        <v>37952960.000000007</v>
      </c>
      <c r="I15" s="2"/>
      <c r="J15" s="2">
        <v>0</v>
      </c>
      <c r="K15" s="2"/>
      <c r="L15" s="1">
        <f>B15+D15+F15+H15+J15</f>
        <v>52477901.000000007</v>
      </c>
      <c r="M15" s="13">
        <f>C15+E15+G15+I15+K15</f>
        <v>0</v>
      </c>
      <c r="N15" s="14">
        <f>L15+M15</f>
        <v>52477901.000000007</v>
      </c>
      <c r="P15" s="3" t="s">
        <v>12</v>
      </c>
      <c r="Q15" s="2">
        <v>1073</v>
      </c>
      <c r="R15" s="2">
        <v>0</v>
      </c>
      <c r="S15" s="2">
        <v>299</v>
      </c>
      <c r="T15" s="2">
        <v>0</v>
      </c>
      <c r="U15" s="2">
        <v>686</v>
      </c>
      <c r="V15" s="2">
        <v>0</v>
      </c>
      <c r="W15" s="2">
        <v>9228</v>
      </c>
      <c r="X15" s="2">
        <v>0</v>
      </c>
      <c r="Y15" s="2">
        <v>988</v>
      </c>
      <c r="Z15" s="2">
        <v>0</v>
      </c>
      <c r="AA15" s="1">
        <f>Q15+S15+U15+W15+Y15</f>
        <v>12274</v>
      </c>
      <c r="AB15" s="13">
        <f>R15+T15+V15+X15+Z15</f>
        <v>0</v>
      </c>
      <c r="AC15" s="14">
        <f>AA15+AB15</f>
        <v>12274</v>
      </c>
      <c r="AE15" s="3" t="s">
        <v>12</v>
      </c>
      <c r="AF15" s="2">
        <f>IFERROR(B15/Q15, "N.A.")</f>
        <v>6881.9767008387698</v>
      </c>
      <c r="AG15" s="2" t="str">
        <f t="shared" ref="AG15:AP19" si="0">IFERROR(C15/R15, "N.A.")</f>
        <v>N.A.</v>
      </c>
      <c r="AH15" s="2">
        <f t="shared" si="0"/>
        <v>8600</v>
      </c>
      <c r="AI15" s="2" t="str">
        <f t="shared" si="0"/>
        <v>N.A.</v>
      </c>
      <c r="AJ15" s="2">
        <f t="shared" si="0"/>
        <v>6660.6122448979595</v>
      </c>
      <c r="AK15" s="2" t="str">
        <f t="shared" si="0"/>
        <v>N.A.</v>
      </c>
      <c r="AL15" s="2">
        <f t="shared" si="0"/>
        <v>4112.8045080190732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4275.5337298354252</v>
      </c>
      <c r="AQ15" s="13" t="str">
        <f t="shared" ref="AQ15" si="1">IFERROR(M15/AB15, "N.A.")</f>
        <v>N.A.</v>
      </c>
      <c r="AR15" s="14">
        <f t="shared" ref="AR15" si="2">IFERROR(N15/AC15, "N.A.")</f>
        <v>4275.5337298354252</v>
      </c>
    </row>
    <row r="16" spans="1:44" ht="15" customHeight="1" thickBot="1" x14ac:dyDescent="0.3">
      <c r="A16" s="3" t="s">
        <v>13</v>
      </c>
      <c r="B16" s="2">
        <v>2401980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2401980</v>
      </c>
      <c r="M16" s="13">
        <f t="shared" ref="M16:M18" si="4">C16+E16+G16+I16+K16</f>
        <v>0</v>
      </c>
      <c r="N16" s="14">
        <f t="shared" ref="N16:N18" si="5">L16+M16</f>
        <v>2401980</v>
      </c>
      <c r="P16" s="3" t="s">
        <v>13</v>
      </c>
      <c r="Q16" s="2">
        <v>441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441</v>
      </c>
      <c r="AB16" s="13">
        <f t="shared" ref="AB16:AB18" si="7">R16+T16+V16+X16+Z16</f>
        <v>0</v>
      </c>
      <c r="AC16" s="14">
        <f t="shared" ref="AC16:AC18" si="8">AA16+AB16</f>
        <v>441</v>
      </c>
      <c r="AE16" s="3" t="s">
        <v>13</v>
      </c>
      <c r="AF16" s="2">
        <f t="shared" ref="AF16:AF19" si="9">IFERROR(B16/Q16, "N.A.")</f>
        <v>5446.666666666667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5446.666666666667</v>
      </c>
      <c r="AQ16" s="13" t="str">
        <f t="shared" ref="AQ16:AQ18" si="11">IFERROR(M16/AB16, "N.A.")</f>
        <v>N.A.</v>
      </c>
      <c r="AR16" s="14">
        <f t="shared" ref="AR16:AR18" si="12">IFERROR(N16/AC16, "N.A.")</f>
        <v>5446.666666666667</v>
      </c>
    </row>
    <row r="17" spans="1:44" ht="15" customHeight="1" thickBot="1" x14ac:dyDescent="0.3">
      <c r="A17" s="3" t="s">
        <v>14</v>
      </c>
      <c r="B17" s="2">
        <v>27848520.000000004</v>
      </c>
      <c r="C17" s="2">
        <v>107957170</v>
      </c>
      <c r="D17" s="2">
        <v>3419999.9999999991</v>
      </c>
      <c r="E17" s="2">
        <v>4132240</v>
      </c>
      <c r="F17" s="2"/>
      <c r="G17" s="2">
        <v>0</v>
      </c>
      <c r="H17" s="2"/>
      <c r="I17" s="2">
        <v>22033350.000000004</v>
      </c>
      <c r="J17" s="2">
        <v>0</v>
      </c>
      <c r="K17" s="2"/>
      <c r="L17" s="1">
        <f t="shared" si="3"/>
        <v>31268520.000000004</v>
      </c>
      <c r="M17" s="13">
        <f t="shared" si="4"/>
        <v>134122760</v>
      </c>
      <c r="N17" s="14">
        <f t="shared" si="5"/>
        <v>165391280</v>
      </c>
      <c r="P17" s="3" t="s">
        <v>14</v>
      </c>
      <c r="Q17" s="2">
        <v>9379</v>
      </c>
      <c r="R17" s="2">
        <v>27802</v>
      </c>
      <c r="S17" s="2">
        <v>2271</v>
      </c>
      <c r="T17" s="2">
        <v>314</v>
      </c>
      <c r="U17" s="2">
        <v>0</v>
      </c>
      <c r="V17" s="2">
        <v>759</v>
      </c>
      <c r="W17" s="2">
        <v>0</v>
      </c>
      <c r="X17" s="2">
        <v>3439</v>
      </c>
      <c r="Y17" s="2">
        <v>765</v>
      </c>
      <c r="Z17" s="2">
        <v>0</v>
      </c>
      <c r="AA17" s="1">
        <f t="shared" si="6"/>
        <v>12415</v>
      </c>
      <c r="AB17" s="13">
        <f t="shared" si="7"/>
        <v>32314</v>
      </c>
      <c r="AC17" s="14">
        <f t="shared" si="8"/>
        <v>44729</v>
      </c>
      <c r="AE17" s="3" t="s">
        <v>14</v>
      </c>
      <c r="AF17" s="2">
        <f t="shared" si="9"/>
        <v>2969.2419234459967</v>
      </c>
      <c r="AG17" s="2">
        <f t="shared" si="0"/>
        <v>3883.0720811452416</v>
      </c>
      <c r="AH17" s="2">
        <f t="shared" si="0"/>
        <v>1505.9445178335532</v>
      </c>
      <c r="AI17" s="2">
        <f t="shared" si="0"/>
        <v>13160</v>
      </c>
      <c r="AJ17" s="2" t="str">
        <f t="shared" si="0"/>
        <v>N.A.</v>
      </c>
      <c r="AK17" s="2">
        <f t="shared" si="0"/>
        <v>0</v>
      </c>
      <c r="AL17" s="2" t="str">
        <f t="shared" si="0"/>
        <v>N.A.</v>
      </c>
      <c r="AM17" s="2">
        <f t="shared" si="0"/>
        <v>6406.9060773480678</v>
      </c>
      <c r="AN17" s="2">
        <f t="shared" si="0"/>
        <v>0</v>
      </c>
      <c r="AO17" s="2" t="str">
        <f t="shared" si="0"/>
        <v>N.A.</v>
      </c>
      <c r="AP17" s="15">
        <f t="shared" si="10"/>
        <v>2518.6081353201776</v>
      </c>
      <c r="AQ17" s="13">
        <f t="shared" si="11"/>
        <v>4150.6084050256859</v>
      </c>
      <c r="AR17" s="14">
        <f t="shared" si="12"/>
        <v>3697.6297256813255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3"/>
        <v>0</v>
      </c>
      <c r="M18" s="13">
        <f t="shared" si="4"/>
        <v>0</v>
      </c>
      <c r="N18" s="14">
        <f t="shared" si="5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6"/>
        <v>0</v>
      </c>
      <c r="AB18" s="13">
        <f t="shared" si="7"/>
        <v>0</v>
      </c>
      <c r="AC18" s="21">
        <f t="shared" si="8"/>
        <v>0</v>
      </c>
      <c r="AE18" s="3" t="s">
        <v>15</v>
      </c>
      <c r="AF18" s="2" t="str">
        <f t="shared" si="9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10"/>
        <v>N.A.</v>
      </c>
      <c r="AQ18" s="13" t="str">
        <f t="shared" si="11"/>
        <v>N.A.</v>
      </c>
      <c r="AR18" s="14" t="str">
        <f t="shared" si="12"/>
        <v>N.A.</v>
      </c>
    </row>
    <row r="19" spans="1:44" ht="15" customHeight="1" thickBot="1" x14ac:dyDescent="0.3">
      <c r="A19" s="4" t="s">
        <v>16</v>
      </c>
      <c r="B19" s="2">
        <v>37634861</v>
      </c>
      <c r="C19" s="2">
        <v>107957170</v>
      </c>
      <c r="D19" s="2">
        <v>5991399.9999999981</v>
      </c>
      <c r="E19" s="2">
        <v>4132240</v>
      </c>
      <c r="F19" s="2">
        <v>4569180</v>
      </c>
      <c r="G19" s="2">
        <v>0</v>
      </c>
      <c r="H19" s="2">
        <v>37952960.000000007</v>
      </c>
      <c r="I19" s="2">
        <v>22033350.000000004</v>
      </c>
      <c r="J19" s="2">
        <v>0</v>
      </c>
      <c r="K19" s="2"/>
      <c r="L19" s="1">
        <f t="shared" ref="L19" si="13">B19+D19+F19+H19+J19</f>
        <v>86148401</v>
      </c>
      <c r="M19" s="13">
        <f t="shared" ref="M19" si="14">C19+E19+G19+I19+K19</f>
        <v>134122760</v>
      </c>
      <c r="N19" s="21">
        <f t="shared" ref="N19" si="15">L19+M19</f>
        <v>220271161</v>
      </c>
      <c r="P19" s="4" t="s">
        <v>16</v>
      </c>
      <c r="Q19" s="2">
        <v>10893</v>
      </c>
      <c r="R19" s="2">
        <v>27802</v>
      </c>
      <c r="S19" s="2">
        <v>2570</v>
      </c>
      <c r="T19" s="2">
        <v>314</v>
      </c>
      <c r="U19" s="2">
        <v>686</v>
      </c>
      <c r="V19" s="2">
        <v>759</v>
      </c>
      <c r="W19" s="2">
        <v>9228</v>
      </c>
      <c r="X19" s="2">
        <v>3439</v>
      </c>
      <c r="Y19" s="2">
        <v>1753</v>
      </c>
      <c r="Z19" s="2">
        <v>0</v>
      </c>
      <c r="AA19" s="1">
        <f t="shared" ref="AA19" si="16">Q19+S19+U19+W19+Y19</f>
        <v>25130</v>
      </c>
      <c r="AB19" s="13">
        <f t="shared" ref="AB19" si="17">R19+T19+V19+X19+Z19</f>
        <v>32314</v>
      </c>
      <c r="AC19" s="14">
        <f t="shared" ref="AC19" si="18">AA19+AB19</f>
        <v>57444</v>
      </c>
      <c r="AE19" s="4" t="s">
        <v>16</v>
      </c>
      <c r="AF19" s="2">
        <f t="shared" si="9"/>
        <v>3454.9583218580742</v>
      </c>
      <c r="AG19" s="2">
        <f t="shared" si="0"/>
        <v>3883.0720811452416</v>
      </c>
      <c r="AH19" s="2">
        <f t="shared" si="0"/>
        <v>2331.2840466926064</v>
      </c>
      <c r="AI19" s="2">
        <f t="shared" si="0"/>
        <v>13160</v>
      </c>
      <c r="AJ19" s="2">
        <f t="shared" si="0"/>
        <v>6660.6122448979595</v>
      </c>
      <c r="AK19" s="2">
        <f t="shared" si="0"/>
        <v>0</v>
      </c>
      <c r="AL19" s="2">
        <f t="shared" si="0"/>
        <v>4112.8045080190732</v>
      </c>
      <c r="AM19" s="2">
        <f t="shared" si="0"/>
        <v>6406.9060773480678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3428.1098686828491</v>
      </c>
      <c r="AQ19" s="13">
        <f t="shared" ref="AQ19" si="20">IFERROR(M19/AB19, "N.A.")</f>
        <v>4150.6084050256859</v>
      </c>
      <c r="AR19" s="14">
        <f t="shared" ref="AR19" si="21">IFERROR(N19/AC19, "N.A.")</f>
        <v>3834.537305897918</v>
      </c>
    </row>
    <row r="20" spans="1:44" ht="15" customHeight="1" thickBot="1" x14ac:dyDescent="0.3">
      <c r="A20" s="5" t="s">
        <v>0</v>
      </c>
      <c r="B20" s="42">
        <f>B19+C19</f>
        <v>145592031</v>
      </c>
      <c r="C20" s="43"/>
      <c r="D20" s="42">
        <f>D19+E19</f>
        <v>10123639.999999998</v>
      </c>
      <c r="E20" s="43"/>
      <c r="F20" s="42">
        <f>F19+G19</f>
        <v>4569180</v>
      </c>
      <c r="G20" s="43"/>
      <c r="H20" s="42">
        <f>H19+I19</f>
        <v>59986310.000000015</v>
      </c>
      <c r="I20" s="43"/>
      <c r="J20" s="42">
        <f>J19+K19</f>
        <v>0</v>
      </c>
      <c r="K20" s="43"/>
      <c r="L20" s="42">
        <f>L19+M19</f>
        <v>220271161</v>
      </c>
      <c r="M20" s="46"/>
      <c r="N20" s="22">
        <f>B20+D20+F20+H20+J20</f>
        <v>220271161</v>
      </c>
      <c r="P20" s="5" t="s">
        <v>0</v>
      </c>
      <c r="Q20" s="42">
        <f>Q19+R19</f>
        <v>38695</v>
      </c>
      <c r="R20" s="43"/>
      <c r="S20" s="42">
        <f>S19+T19</f>
        <v>2884</v>
      </c>
      <c r="T20" s="43"/>
      <c r="U20" s="42">
        <f>U19+V19</f>
        <v>1445</v>
      </c>
      <c r="V20" s="43"/>
      <c r="W20" s="42">
        <f>W19+X19</f>
        <v>12667</v>
      </c>
      <c r="X20" s="43"/>
      <c r="Y20" s="42">
        <f>Y19+Z19</f>
        <v>1753</v>
      </c>
      <c r="Z20" s="43"/>
      <c r="AA20" s="42">
        <f>AA19+AB19</f>
        <v>57444</v>
      </c>
      <c r="AB20" s="46"/>
      <c r="AC20" s="23">
        <f>Q20+S20+U20+W20+Y20</f>
        <v>57444</v>
      </c>
      <c r="AE20" s="5" t="s">
        <v>0</v>
      </c>
      <c r="AF20" s="44">
        <f>IFERROR(B20/Q20,"N.A.")</f>
        <v>3762.5541025972348</v>
      </c>
      <c r="AG20" s="45"/>
      <c r="AH20" s="44">
        <f>IFERROR(D20/S20,"N.A.")</f>
        <v>3510.2773925104016</v>
      </c>
      <c r="AI20" s="45"/>
      <c r="AJ20" s="44">
        <f>IFERROR(F20/U20,"N.A.")</f>
        <v>3162.0622837370242</v>
      </c>
      <c r="AK20" s="45"/>
      <c r="AL20" s="44">
        <f>IFERROR(H20/W20,"N.A.")</f>
        <v>4735.6366937712173</v>
      </c>
      <c r="AM20" s="45"/>
      <c r="AN20" s="44">
        <f>IFERROR(J20/Y20,"N.A.")</f>
        <v>0</v>
      </c>
      <c r="AO20" s="45"/>
      <c r="AP20" s="44">
        <f>IFERROR(L20/AA20,"N.A.")</f>
        <v>3834.537305897918</v>
      </c>
      <c r="AQ20" s="47"/>
      <c r="AR20" s="16">
        <f>IFERROR(N20/AC20, "N.A.")</f>
        <v>3834.537305897918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7131120</v>
      </c>
      <c r="C27" s="2"/>
      <c r="D27" s="2">
        <v>2571400</v>
      </c>
      <c r="E27" s="2"/>
      <c r="F27" s="2">
        <v>4569180</v>
      </c>
      <c r="G27" s="2"/>
      <c r="H27" s="2">
        <v>26860019.999999996</v>
      </c>
      <c r="I27" s="2"/>
      <c r="J27" s="2">
        <v>0</v>
      </c>
      <c r="K27" s="2"/>
      <c r="L27" s="1">
        <f>B27+D27+F27+H27+J27</f>
        <v>41131720</v>
      </c>
      <c r="M27" s="13">
        <f>C27+E27+G27+I27+K27</f>
        <v>0</v>
      </c>
      <c r="N27" s="14">
        <f>L27+M27</f>
        <v>41131720</v>
      </c>
      <c r="P27" s="3" t="s">
        <v>12</v>
      </c>
      <c r="Q27" s="2">
        <v>916</v>
      </c>
      <c r="R27" s="2">
        <v>0</v>
      </c>
      <c r="S27" s="2">
        <v>299</v>
      </c>
      <c r="T27" s="2">
        <v>0</v>
      </c>
      <c r="U27" s="2">
        <v>686</v>
      </c>
      <c r="V27" s="2">
        <v>0</v>
      </c>
      <c r="W27" s="2">
        <v>5369</v>
      </c>
      <c r="X27" s="2">
        <v>0</v>
      </c>
      <c r="Y27" s="2">
        <v>319</v>
      </c>
      <c r="Z27" s="2">
        <v>0</v>
      </c>
      <c r="AA27" s="1">
        <f>Q27+S27+U27+W27+Y27</f>
        <v>7589</v>
      </c>
      <c r="AB27" s="13">
        <f>R27+T27+V27+X27+Z27</f>
        <v>0</v>
      </c>
      <c r="AC27" s="14">
        <f>AA27+AB27</f>
        <v>7589</v>
      </c>
      <c r="AE27" s="3" t="s">
        <v>12</v>
      </c>
      <c r="AF27" s="2">
        <f>IFERROR(B27/Q27, "N.A.")</f>
        <v>7785.0655021834064</v>
      </c>
      <c r="AG27" s="2" t="str">
        <f t="shared" ref="AG27:AG31" si="22">IFERROR(C27/R27, "N.A.")</f>
        <v>N.A.</v>
      </c>
      <c r="AH27" s="2">
        <f t="shared" ref="AH27:AH31" si="23">IFERROR(D27/S27, "N.A.")</f>
        <v>8600</v>
      </c>
      <c r="AI27" s="2" t="str">
        <f t="shared" ref="AI27:AI31" si="24">IFERROR(E27/T27, "N.A.")</f>
        <v>N.A.</v>
      </c>
      <c r="AJ27" s="2">
        <f t="shared" ref="AJ27:AJ31" si="25">IFERROR(F27/U27, "N.A.")</f>
        <v>6660.6122448979595</v>
      </c>
      <c r="AK27" s="2" t="str">
        <f t="shared" ref="AK27:AK31" si="26">IFERROR(G27/V27, "N.A.")</f>
        <v>N.A.</v>
      </c>
      <c r="AL27" s="2">
        <f t="shared" ref="AL27:AL31" si="27">IFERROR(H27/W27, "N.A.")</f>
        <v>5002.7975414416087</v>
      </c>
      <c r="AM27" s="2" t="str">
        <f t="shared" ref="AM27:AM31" si="28">IFERROR(I27/X27, "N.A.")</f>
        <v>N.A.</v>
      </c>
      <c r="AN27" s="2">
        <f t="shared" ref="AN27:AN31" si="29">IFERROR(J27/Y27, "N.A.")</f>
        <v>0</v>
      </c>
      <c r="AO27" s="2" t="str">
        <f t="shared" ref="AO27:AO31" si="30">IFERROR(K27/Z27, "N.A.")</f>
        <v>N.A.</v>
      </c>
      <c r="AP27" s="15">
        <f t="shared" ref="AP27:AP30" si="31">IFERROR(L27/AA27, "N.A.")</f>
        <v>5419.9130320200293</v>
      </c>
      <c r="AQ27" s="13" t="str">
        <f t="shared" ref="AQ27:AQ30" si="32">IFERROR(M27/AB27, "N.A.")</f>
        <v>N.A.</v>
      </c>
      <c r="AR27" s="14">
        <f t="shared" ref="AR27:AR30" si="33">IFERROR(N27/AC27, "N.A.")</f>
        <v>5419.9130320200293</v>
      </c>
    </row>
    <row r="28" spans="1:44" ht="15" customHeight="1" thickBot="1" x14ac:dyDescent="0.3">
      <c r="A28" s="3" t="s">
        <v>13</v>
      </c>
      <c r="B28" s="2">
        <v>2401980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2401980</v>
      </c>
      <c r="M28" s="13">
        <f t="shared" ref="M28:M30" si="35">C28+E28+G28+I28+K28</f>
        <v>0</v>
      </c>
      <c r="N28" s="14">
        <f t="shared" ref="N28:N30" si="36">L28+M28</f>
        <v>2401980</v>
      </c>
      <c r="P28" s="3" t="s">
        <v>13</v>
      </c>
      <c r="Q28" s="2">
        <v>441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441</v>
      </c>
      <c r="AB28" s="13">
        <f t="shared" ref="AB28:AB30" si="38">R28+T28+V28+X28+Z28</f>
        <v>0</v>
      </c>
      <c r="AC28" s="14">
        <f t="shared" ref="AC28:AC30" si="39">AA28+AB28</f>
        <v>441</v>
      </c>
      <c r="AE28" s="3" t="s">
        <v>13</v>
      </c>
      <c r="AF28" s="2">
        <f t="shared" ref="AF28:AF31" si="40">IFERROR(B28/Q28, "N.A.")</f>
        <v>5446.666666666667</v>
      </c>
      <c r="AG28" s="2" t="str">
        <f t="shared" si="22"/>
        <v>N.A.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>
        <f t="shared" si="31"/>
        <v>5446.666666666667</v>
      </c>
      <c r="AQ28" s="13" t="str">
        <f t="shared" si="32"/>
        <v>N.A.</v>
      </c>
      <c r="AR28" s="14">
        <f t="shared" si="33"/>
        <v>5446.666666666667</v>
      </c>
    </row>
    <row r="29" spans="1:44" ht="15" customHeight="1" thickBot="1" x14ac:dyDescent="0.3">
      <c r="A29" s="3" t="s">
        <v>14</v>
      </c>
      <c r="B29" s="2">
        <v>15083685</v>
      </c>
      <c r="C29" s="2">
        <v>66370990.000000007</v>
      </c>
      <c r="D29" s="2">
        <v>1528000</v>
      </c>
      <c r="E29" s="2">
        <v>4132240</v>
      </c>
      <c r="F29" s="2"/>
      <c r="G29" s="2">
        <v>0</v>
      </c>
      <c r="H29" s="2"/>
      <c r="I29" s="2">
        <v>12551850.000000002</v>
      </c>
      <c r="J29" s="2">
        <v>0</v>
      </c>
      <c r="K29" s="2"/>
      <c r="L29" s="1">
        <f t="shared" si="34"/>
        <v>16611685</v>
      </c>
      <c r="M29" s="13">
        <f t="shared" si="35"/>
        <v>83055080</v>
      </c>
      <c r="N29" s="14">
        <f t="shared" si="36"/>
        <v>99666765</v>
      </c>
      <c r="P29" s="3" t="s">
        <v>14</v>
      </c>
      <c r="Q29" s="2">
        <v>4307</v>
      </c>
      <c r="R29" s="2">
        <v>17159</v>
      </c>
      <c r="S29" s="2">
        <v>1174</v>
      </c>
      <c r="T29" s="2">
        <v>314</v>
      </c>
      <c r="U29" s="2">
        <v>0</v>
      </c>
      <c r="V29" s="2">
        <v>612</v>
      </c>
      <c r="W29" s="2">
        <v>0</v>
      </c>
      <c r="X29" s="2">
        <v>2675</v>
      </c>
      <c r="Y29" s="2">
        <v>299</v>
      </c>
      <c r="Z29" s="2">
        <v>0</v>
      </c>
      <c r="AA29" s="1">
        <f t="shared" si="37"/>
        <v>5780</v>
      </c>
      <c r="AB29" s="13">
        <f t="shared" si="38"/>
        <v>20760</v>
      </c>
      <c r="AC29" s="14">
        <f t="shared" si="39"/>
        <v>26540</v>
      </c>
      <c r="AE29" s="3" t="s">
        <v>14</v>
      </c>
      <c r="AF29" s="2">
        <f t="shared" si="40"/>
        <v>3502.1325748781055</v>
      </c>
      <c r="AG29" s="2">
        <f t="shared" si="22"/>
        <v>3867.9987178740025</v>
      </c>
      <c r="AH29" s="2">
        <f t="shared" si="23"/>
        <v>1301.5332197614991</v>
      </c>
      <c r="AI29" s="2">
        <f t="shared" si="24"/>
        <v>13160</v>
      </c>
      <c r="AJ29" s="2" t="str">
        <f t="shared" si="25"/>
        <v>N.A.</v>
      </c>
      <c r="AK29" s="2">
        <f t="shared" si="26"/>
        <v>0</v>
      </c>
      <c r="AL29" s="2" t="str">
        <f t="shared" si="27"/>
        <v>N.A.</v>
      </c>
      <c r="AM29" s="2">
        <f t="shared" si="28"/>
        <v>4692.2803738317762</v>
      </c>
      <c r="AN29" s="2">
        <f t="shared" si="29"/>
        <v>0</v>
      </c>
      <c r="AO29" s="2" t="str">
        <f t="shared" si="30"/>
        <v>N.A.</v>
      </c>
      <c r="AP29" s="15">
        <f t="shared" si="31"/>
        <v>2873.9939446366784</v>
      </c>
      <c r="AQ29" s="13">
        <f t="shared" si="32"/>
        <v>4000.7263969171486</v>
      </c>
      <c r="AR29" s="14">
        <f t="shared" si="33"/>
        <v>3755.3415599095706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34"/>
        <v>0</v>
      </c>
      <c r="M30" s="13">
        <f t="shared" si="35"/>
        <v>0</v>
      </c>
      <c r="N30" s="14">
        <f t="shared" si="36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37"/>
        <v>0</v>
      </c>
      <c r="AB30" s="13">
        <f t="shared" si="38"/>
        <v>0</v>
      </c>
      <c r="AC30" s="21">
        <f t="shared" si="39"/>
        <v>0</v>
      </c>
      <c r="AE30" s="3" t="s">
        <v>15</v>
      </c>
      <c r="AF30" s="2" t="str">
        <f t="shared" si="40"/>
        <v>N.A.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 t="str">
        <f t="shared" si="27"/>
        <v>N.A.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 t="str">
        <f t="shared" si="31"/>
        <v>N.A.</v>
      </c>
      <c r="AQ30" s="13" t="str">
        <f t="shared" si="32"/>
        <v>N.A.</v>
      </c>
      <c r="AR30" s="14" t="str">
        <f t="shared" si="33"/>
        <v>N.A.</v>
      </c>
    </row>
    <row r="31" spans="1:44" ht="15" customHeight="1" thickBot="1" x14ac:dyDescent="0.3">
      <c r="A31" s="4" t="s">
        <v>16</v>
      </c>
      <c r="B31" s="2">
        <v>24616785.000000004</v>
      </c>
      <c r="C31" s="2">
        <v>66370990.000000007</v>
      </c>
      <c r="D31" s="2">
        <v>4099400</v>
      </c>
      <c r="E31" s="2">
        <v>4132240</v>
      </c>
      <c r="F31" s="2">
        <v>4569180</v>
      </c>
      <c r="G31" s="2">
        <v>0</v>
      </c>
      <c r="H31" s="2">
        <v>26860019.999999996</v>
      </c>
      <c r="I31" s="2">
        <v>12551850.000000002</v>
      </c>
      <c r="J31" s="2">
        <v>0</v>
      </c>
      <c r="K31" s="2"/>
      <c r="L31" s="1">
        <f t="shared" ref="L31" si="41">B31+D31+F31+H31+J31</f>
        <v>60145385</v>
      </c>
      <c r="M31" s="13">
        <f t="shared" ref="M31" si="42">C31+E31+G31+I31+K31</f>
        <v>83055080</v>
      </c>
      <c r="N31" s="21">
        <f t="shared" ref="N31" si="43">L31+M31</f>
        <v>143200465</v>
      </c>
      <c r="P31" s="4" t="s">
        <v>16</v>
      </c>
      <c r="Q31" s="2">
        <v>5664</v>
      </c>
      <c r="R31" s="2">
        <v>17159</v>
      </c>
      <c r="S31" s="2">
        <v>1473</v>
      </c>
      <c r="T31" s="2">
        <v>314</v>
      </c>
      <c r="U31" s="2">
        <v>686</v>
      </c>
      <c r="V31" s="2">
        <v>612</v>
      </c>
      <c r="W31" s="2">
        <v>5369</v>
      </c>
      <c r="X31" s="2">
        <v>2675</v>
      </c>
      <c r="Y31" s="2">
        <v>618</v>
      </c>
      <c r="Z31" s="2">
        <v>0</v>
      </c>
      <c r="AA31" s="1">
        <f t="shared" ref="AA31" si="44">Q31+S31+U31+W31+Y31</f>
        <v>13810</v>
      </c>
      <c r="AB31" s="13">
        <f t="shared" ref="AB31" si="45">R31+T31+V31+X31+Z31</f>
        <v>20760</v>
      </c>
      <c r="AC31" s="14">
        <f t="shared" ref="AC31" si="46">AA31+AB31</f>
        <v>34570</v>
      </c>
      <c r="AE31" s="4" t="s">
        <v>16</v>
      </c>
      <c r="AF31" s="2">
        <f t="shared" si="40"/>
        <v>4346.1837923728817</v>
      </c>
      <c r="AG31" s="2">
        <f t="shared" si="22"/>
        <v>3867.9987178740025</v>
      </c>
      <c r="AH31" s="2">
        <f t="shared" si="23"/>
        <v>2783.0278343516634</v>
      </c>
      <c r="AI31" s="2">
        <f t="shared" si="24"/>
        <v>13160</v>
      </c>
      <c r="AJ31" s="2">
        <f t="shared" si="25"/>
        <v>6660.6122448979595</v>
      </c>
      <c r="AK31" s="2">
        <f t="shared" si="26"/>
        <v>0</v>
      </c>
      <c r="AL31" s="2">
        <f t="shared" si="27"/>
        <v>5002.7975414416087</v>
      </c>
      <c r="AM31" s="2">
        <f t="shared" si="28"/>
        <v>4692.2803738317762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4355.2052860246195</v>
      </c>
      <c r="AQ31" s="13">
        <f t="shared" ref="AQ31" si="48">IFERROR(M31/AB31, "N.A.")</f>
        <v>4000.7263969171486</v>
      </c>
      <c r="AR31" s="14">
        <f t="shared" ref="AR31" si="49">IFERROR(N31/AC31, "N.A.")</f>
        <v>4142.3333815446922</v>
      </c>
    </row>
    <row r="32" spans="1:44" ht="15" customHeight="1" thickBot="1" x14ac:dyDescent="0.3">
      <c r="A32" s="5" t="s">
        <v>0</v>
      </c>
      <c r="B32" s="42">
        <f>B31+C31</f>
        <v>90987775.000000015</v>
      </c>
      <c r="C32" s="43"/>
      <c r="D32" s="42">
        <f>D31+E31</f>
        <v>8231640</v>
      </c>
      <c r="E32" s="43"/>
      <c r="F32" s="42">
        <f>F31+G31</f>
        <v>4569180</v>
      </c>
      <c r="G32" s="43"/>
      <c r="H32" s="42">
        <f>H31+I31</f>
        <v>39411870</v>
      </c>
      <c r="I32" s="43"/>
      <c r="J32" s="42">
        <f>J31+K31</f>
        <v>0</v>
      </c>
      <c r="K32" s="43"/>
      <c r="L32" s="42">
        <f>L31+M31</f>
        <v>143200465</v>
      </c>
      <c r="M32" s="46"/>
      <c r="N32" s="22">
        <f>B32+D32+F32+H32+J32</f>
        <v>143200465</v>
      </c>
      <c r="P32" s="5" t="s">
        <v>0</v>
      </c>
      <c r="Q32" s="42">
        <f>Q31+R31</f>
        <v>22823</v>
      </c>
      <c r="R32" s="43"/>
      <c r="S32" s="42">
        <f>S31+T31</f>
        <v>1787</v>
      </c>
      <c r="T32" s="43"/>
      <c r="U32" s="42">
        <f>U31+V31</f>
        <v>1298</v>
      </c>
      <c r="V32" s="43"/>
      <c r="W32" s="42">
        <f>W31+X31</f>
        <v>8044</v>
      </c>
      <c r="X32" s="43"/>
      <c r="Y32" s="42">
        <f>Y31+Z31</f>
        <v>618</v>
      </c>
      <c r="Z32" s="43"/>
      <c r="AA32" s="42">
        <f>AA31+AB31</f>
        <v>34570</v>
      </c>
      <c r="AB32" s="46"/>
      <c r="AC32" s="23">
        <f>Q32+S32+U32+W32+Y32</f>
        <v>34570</v>
      </c>
      <c r="AE32" s="5" t="s">
        <v>0</v>
      </c>
      <c r="AF32" s="44">
        <f>IFERROR(B32/Q32,"N.A.")</f>
        <v>3986.6702449283625</v>
      </c>
      <c r="AG32" s="45"/>
      <c r="AH32" s="44">
        <f>IFERROR(D32/S32,"N.A.")</f>
        <v>4606.4017907106881</v>
      </c>
      <c r="AI32" s="45"/>
      <c r="AJ32" s="44">
        <f>IFERROR(F32/U32,"N.A.")</f>
        <v>3520.1694915254238</v>
      </c>
      <c r="AK32" s="45"/>
      <c r="AL32" s="44">
        <f>IFERROR(H32/W32,"N.A.")</f>
        <v>4899.5363003480852</v>
      </c>
      <c r="AM32" s="45"/>
      <c r="AN32" s="44">
        <f>IFERROR(J32/Y32,"N.A.")</f>
        <v>0</v>
      </c>
      <c r="AO32" s="45"/>
      <c r="AP32" s="44">
        <f>IFERROR(L32/AA32,"N.A.")</f>
        <v>4142.3333815446922</v>
      </c>
      <c r="AQ32" s="47"/>
      <c r="AR32" s="16">
        <f>IFERROR(N32/AC32, "N.A.")</f>
        <v>4142.3333815446922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253241</v>
      </c>
      <c r="C39" s="2"/>
      <c r="D39" s="2"/>
      <c r="E39" s="2"/>
      <c r="F39" s="2"/>
      <c r="G39" s="2"/>
      <c r="H39" s="2">
        <v>11092940.000000002</v>
      </c>
      <c r="I39" s="2"/>
      <c r="J39" s="2">
        <v>0</v>
      </c>
      <c r="K39" s="2"/>
      <c r="L39" s="1">
        <f>B39+D39+F39+H39+J39</f>
        <v>11346181.000000002</v>
      </c>
      <c r="M39" s="13">
        <f>C39+E39+G39+I39+K39</f>
        <v>0</v>
      </c>
      <c r="N39" s="14">
        <f>L39+M39</f>
        <v>11346181.000000002</v>
      </c>
      <c r="P39" s="3" t="s">
        <v>12</v>
      </c>
      <c r="Q39" s="2">
        <v>157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3859</v>
      </c>
      <c r="X39" s="2">
        <v>0</v>
      </c>
      <c r="Y39" s="2">
        <v>669</v>
      </c>
      <c r="Z39" s="2">
        <v>0</v>
      </c>
      <c r="AA39" s="1">
        <f>Q39+S39+U39+W39+Y39</f>
        <v>4685</v>
      </c>
      <c r="AB39" s="13">
        <f>R39+T39+V39+X39+Z39</f>
        <v>0</v>
      </c>
      <c r="AC39" s="14">
        <f>AA39+AB39</f>
        <v>4685</v>
      </c>
      <c r="AE39" s="3" t="s">
        <v>12</v>
      </c>
      <c r="AF39" s="2">
        <f>IFERROR(B39/Q39, "N.A.")</f>
        <v>1613</v>
      </c>
      <c r="AG39" s="2" t="str">
        <f t="shared" ref="AG39:AG43" si="50">IFERROR(C39/R39, "N.A.")</f>
        <v>N.A.</v>
      </c>
      <c r="AH39" s="2" t="str">
        <f t="shared" ref="AH39:AH43" si="51">IFERROR(D39/S39, "N.A.")</f>
        <v>N.A.</v>
      </c>
      <c r="AI39" s="2" t="str">
        <f t="shared" ref="AI39:AI43" si="52">IFERROR(E39/T39, "N.A.")</f>
        <v>N.A.</v>
      </c>
      <c r="AJ39" s="2" t="str">
        <f t="shared" ref="AJ39:AJ43" si="53">IFERROR(F39/U39, "N.A.")</f>
        <v>N.A.</v>
      </c>
      <c r="AK39" s="2" t="str">
        <f t="shared" ref="AK39:AK43" si="54">IFERROR(G39/V39, "N.A.")</f>
        <v>N.A.</v>
      </c>
      <c r="AL39" s="2">
        <f t="shared" ref="AL39:AL43" si="55">IFERROR(H39/W39, "N.A.")</f>
        <v>2874.5633583830013</v>
      </c>
      <c r="AM39" s="2" t="str">
        <f t="shared" ref="AM39:AM43" si="56">IFERROR(I39/X39, "N.A.")</f>
        <v>N.A.</v>
      </c>
      <c r="AN39" s="2">
        <f t="shared" ref="AN39:AN43" si="57">IFERROR(J39/Y39, "N.A.")</f>
        <v>0</v>
      </c>
      <c r="AO39" s="2" t="str">
        <f t="shared" ref="AO39:AO43" si="58">IFERROR(K39/Z39, "N.A.")</f>
        <v>N.A.</v>
      </c>
      <c r="AP39" s="15">
        <f t="shared" ref="AP39:AP42" si="59">IFERROR(L39/AA39, "N.A.")</f>
        <v>2421.8102454642481</v>
      </c>
      <c r="AQ39" s="13" t="str">
        <f t="shared" ref="AQ39:AQ42" si="60">IFERROR(M39/AB39, "N.A.")</f>
        <v>N.A.</v>
      </c>
      <c r="AR39" s="14">
        <f t="shared" ref="AR39:AR42" si="61">IFERROR(N39/AC39, "N.A.")</f>
        <v>2421.8102454642481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0</v>
      </c>
      <c r="M40" s="13">
        <f t="shared" ref="M40:M42" si="63">C40+E40+G40+I40+K40</f>
        <v>0</v>
      </c>
      <c r="N40" s="14">
        <f t="shared" ref="N40:N42" si="64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0</v>
      </c>
      <c r="AB40" s="13">
        <f t="shared" ref="AB40:AB42" si="66">R40+T40+V40+X40+Z40</f>
        <v>0</v>
      </c>
      <c r="AC40" s="14">
        <f t="shared" ref="AC40:AC42" si="67">AA40+AB40</f>
        <v>0</v>
      </c>
      <c r="AE40" s="3" t="s">
        <v>13</v>
      </c>
      <c r="AF40" s="2" t="str">
        <f t="shared" ref="AF40:AF43" si="68">IFERROR(B40/Q40, "N.A.")</f>
        <v>N.A.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 t="str">
        <f t="shared" si="59"/>
        <v>N.A.</v>
      </c>
      <c r="AQ40" s="13" t="str">
        <f t="shared" si="60"/>
        <v>N.A.</v>
      </c>
      <c r="AR40" s="14" t="str">
        <f t="shared" si="61"/>
        <v>N.A.</v>
      </c>
    </row>
    <row r="41" spans="1:44" ht="15" customHeight="1" thickBot="1" x14ac:dyDescent="0.3">
      <c r="A41" s="3" t="s">
        <v>14</v>
      </c>
      <c r="B41" s="2">
        <v>12764835</v>
      </c>
      <c r="C41" s="2">
        <v>41586180</v>
      </c>
      <c r="D41" s="2">
        <v>1891999.9999999998</v>
      </c>
      <c r="E41" s="2"/>
      <c r="F41" s="2"/>
      <c r="G41" s="2">
        <v>0</v>
      </c>
      <c r="H41" s="2"/>
      <c r="I41" s="2">
        <v>9481500</v>
      </c>
      <c r="J41" s="2">
        <v>0</v>
      </c>
      <c r="K41" s="2"/>
      <c r="L41" s="1">
        <f t="shared" si="62"/>
        <v>14656835</v>
      </c>
      <c r="M41" s="13">
        <f t="shared" si="63"/>
        <v>51067680</v>
      </c>
      <c r="N41" s="14">
        <f t="shared" si="64"/>
        <v>65724515</v>
      </c>
      <c r="P41" s="3" t="s">
        <v>14</v>
      </c>
      <c r="Q41" s="2">
        <v>5072</v>
      </c>
      <c r="R41" s="2">
        <v>10643</v>
      </c>
      <c r="S41" s="2">
        <v>1097</v>
      </c>
      <c r="T41" s="2">
        <v>0</v>
      </c>
      <c r="U41" s="2">
        <v>0</v>
      </c>
      <c r="V41" s="2">
        <v>147</v>
      </c>
      <c r="W41" s="2">
        <v>0</v>
      </c>
      <c r="X41" s="2">
        <v>764</v>
      </c>
      <c r="Y41" s="2">
        <v>466</v>
      </c>
      <c r="Z41" s="2">
        <v>0</v>
      </c>
      <c r="AA41" s="1">
        <f t="shared" si="65"/>
        <v>6635</v>
      </c>
      <c r="AB41" s="13">
        <f t="shared" si="66"/>
        <v>11554</v>
      </c>
      <c r="AC41" s="14">
        <f t="shared" si="67"/>
        <v>18189</v>
      </c>
      <c r="AE41" s="3" t="s">
        <v>14</v>
      </c>
      <c r="AF41" s="2">
        <f t="shared" si="68"/>
        <v>2516.7261435331229</v>
      </c>
      <c r="AG41" s="2">
        <f t="shared" si="50"/>
        <v>3907.373860753547</v>
      </c>
      <c r="AH41" s="2">
        <f t="shared" si="51"/>
        <v>1724.7037374658157</v>
      </c>
      <c r="AI41" s="2" t="str">
        <f t="shared" si="52"/>
        <v>N.A.</v>
      </c>
      <c r="AJ41" s="2" t="str">
        <f t="shared" si="53"/>
        <v>N.A.</v>
      </c>
      <c r="AK41" s="2">
        <f t="shared" si="54"/>
        <v>0</v>
      </c>
      <c r="AL41" s="2" t="str">
        <f t="shared" si="55"/>
        <v>N.A.</v>
      </c>
      <c r="AM41" s="2">
        <f t="shared" si="56"/>
        <v>12410.340314136125</v>
      </c>
      <c r="AN41" s="2">
        <f t="shared" si="57"/>
        <v>0</v>
      </c>
      <c r="AO41" s="2" t="str">
        <f t="shared" si="58"/>
        <v>N.A.</v>
      </c>
      <c r="AP41" s="15">
        <f t="shared" si="59"/>
        <v>2209.0180859080633</v>
      </c>
      <c r="AQ41" s="13">
        <f t="shared" si="60"/>
        <v>4419.9134498874846</v>
      </c>
      <c r="AR41" s="14">
        <f t="shared" si="61"/>
        <v>3613.4210236956401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13018075.999999996</v>
      </c>
      <c r="C43" s="2">
        <v>41586180</v>
      </c>
      <c r="D43" s="2">
        <v>1891999.9999999998</v>
      </c>
      <c r="E43" s="2"/>
      <c r="F43" s="2"/>
      <c r="G43" s="2">
        <v>0</v>
      </c>
      <c r="H43" s="2">
        <v>11092940.000000002</v>
      </c>
      <c r="I43" s="2">
        <v>9481500</v>
      </c>
      <c r="J43" s="2">
        <v>0</v>
      </c>
      <c r="K43" s="2"/>
      <c r="L43" s="1">
        <f t="shared" ref="L43" si="69">B43+D43+F43+H43+J43</f>
        <v>26003016</v>
      </c>
      <c r="M43" s="13">
        <f t="shared" ref="M43" si="70">C43+E43+G43+I43+K43</f>
        <v>51067680</v>
      </c>
      <c r="N43" s="21">
        <f t="shared" ref="N43" si="71">L43+M43</f>
        <v>77070696</v>
      </c>
      <c r="P43" s="4" t="s">
        <v>16</v>
      </c>
      <c r="Q43" s="2">
        <v>5229</v>
      </c>
      <c r="R43" s="2">
        <v>10643</v>
      </c>
      <c r="S43" s="2">
        <v>1097</v>
      </c>
      <c r="T43" s="2">
        <v>0</v>
      </c>
      <c r="U43" s="2">
        <v>0</v>
      </c>
      <c r="V43" s="2">
        <v>147</v>
      </c>
      <c r="W43" s="2">
        <v>3859</v>
      </c>
      <c r="X43" s="2">
        <v>764</v>
      </c>
      <c r="Y43" s="2">
        <v>1135</v>
      </c>
      <c r="Z43" s="2">
        <v>0</v>
      </c>
      <c r="AA43" s="1">
        <f t="shared" ref="AA43" si="72">Q43+S43+U43+W43+Y43</f>
        <v>11320</v>
      </c>
      <c r="AB43" s="13">
        <f t="shared" ref="AB43" si="73">R43+T43+V43+X43+Z43</f>
        <v>11554</v>
      </c>
      <c r="AC43" s="21">
        <f t="shared" ref="AC43" si="74">AA43+AB43</f>
        <v>22874</v>
      </c>
      <c r="AE43" s="4" t="s">
        <v>16</v>
      </c>
      <c r="AF43" s="2">
        <f t="shared" si="68"/>
        <v>2489.5918913750234</v>
      </c>
      <c r="AG43" s="2">
        <f t="shared" si="50"/>
        <v>3907.373860753547</v>
      </c>
      <c r="AH43" s="2">
        <f t="shared" si="51"/>
        <v>1724.7037374658157</v>
      </c>
      <c r="AI43" s="2" t="str">
        <f t="shared" si="52"/>
        <v>N.A.</v>
      </c>
      <c r="AJ43" s="2" t="str">
        <f t="shared" si="53"/>
        <v>N.A.</v>
      </c>
      <c r="AK43" s="2">
        <f t="shared" si="54"/>
        <v>0</v>
      </c>
      <c r="AL43" s="2">
        <f t="shared" si="55"/>
        <v>2874.5633583830013</v>
      </c>
      <c r="AM43" s="2">
        <f t="shared" si="56"/>
        <v>12410.340314136125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2297.0862190812722</v>
      </c>
      <c r="AQ43" s="13">
        <f t="shared" ref="AQ43" si="76">IFERROR(M43/AB43, "N.A.")</f>
        <v>4419.9134498874846</v>
      </c>
      <c r="AR43" s="14">
        <f t="shared" ref="AR43" si="77">IFERROR(N43/AC43, "N.A.")</f>
        <v>3369.358048439276</v>
      </c>
    </row>
    <row r="44" spans="1:44" ht="15" customHeight="1" thickBot="1" x14ac:dyDescent="0.3">
      <c r="A44" s="5" t="s">
        <v>0</v>
      </c>
      <c r="B44" s="42">
        <f>B43+C43</f>
        <v>54604256</v>
      </c>
      <c r="C44" s="43"/>
      <c r="D44" s="42">
        <f>D43+E43</f>
        <v>1891999.9999999998</v>
      </c>
      <c r="E44" s="43"/>
      <c r="F44" s="42">
        <f>F43+G43</f>
        <v>0</v>
      </c>
      <c r="G44" s="43"/>
      <c r="H44" s="42">
        <f>H43+I43</f>
        <v>20574440</v>
      </c>
      <c r="I44" s="43"/>
      <c r="J44" s="42">
        <f>J43+K43</f>
        <v>0</v>
      </c>
      <c r="K44" s="43"/>
      <c r="L44" s="42">
        <f>L43+M43</f>
        <v>77070696</v>
      </c>
      <c r="M44" s="46"/>
      <c r="N44" s="22">
        <f>B44+D44+F44+H44+J44</f>
        <v>77070696</v>
      </c>
      <c r="P44" s="5" t="s">
        <v>0</v>
      </c>
      <c r="Q44" s="42">
        <f>Q43+R43</f>
        <v>15872</v>
      </c>
      <c r="R44" s="43"/>
      <c r="S44" s="42">
        <f>S43+T43</f>
        <v>1097</v>
      </c>
      <c r="T44" s="43"/>
      <c r="U44" s="42">
        <f>U43+V43</f>
        <v>147</v>
      </c>
      <c r="V44" s="43"/>
      <c r="W44" s="42">
        <f>W43+X43</f>
        <v>4623</v>
      </c>
      <c r="X44" s="43"/>
      <c r="Y44" s="42">
        <f>Y43+Z43</f>
        <v>1135</v>
      </c>
      <c r="Z44" s="43"/>
      <c r="AA44" s="42">
        <f>AA43+AB43</f>
        <v>22874</v>
      </c>
      <c r="AB44" s="46"/>
      <c r="AC44" s="22">
        <f>Q44+S44+U44+W44+Y44</f>
        <v>22874</v>
      </c>
      <c r="AE44" s="5" t="s">
        <v>0</v>
      </c>
      <c r="AF44" s="44">
        <f>IFERROR(B44/Q44,"N.A.")</f>
        <v>3440.2883064516127</v>
      </c>
      <c r="AG44" s="45"/>
      <c r="AH44" s="44">
        <f>IFERROR(D44/S44,"N.A.")</f>
        <v>1724.7037374658157</v>
      </c>
      <c r="AI44" s="45"/>
      <c r="AJ44" s="44">
        <f>IFERROR(F44/U44,"N.A.")</f>
        <v>0</v>
      </c>
      <c r="AK44" s="45"/>
      <c r="AL44" s="44">
        <f>IFERROR(H44/W44,"N.A.")</f>
        <v>4450.4520873891415</v>
      </c>
      <c r="AM44" s="45"/>
      <c r="AN44" s="44">
        <f>IFERROR(J44/Y44,"N.A.")</f>
        <v>0</v>
      </c>
      <c r="AO44" s="45"/>
      <c r="AP44" s="44">
        <f>IFERROR(L44/AA44,"N.A.")</f>
        <v>3369.358048439276</v>
      </c>
      <c r="AQ44" s="47"/>
      <c r="AR44" s="16">
        <f>IFERROR(N44/AC44, "N.A.")</f>
        <v>3369.358048439276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14295660</v>
      </c>
      <c r="C15" s="2"/>
      <c r="D15" s="2">
        <v>1954350</v>
      </c>
      <c r="E15" s="2"/>
      <c r="F15" s="2">
        <v>2736090</v>
      </c>
      <c r="G15" s="2"/>
      <c r="H15" s="2">
        <v>10058928</v>
      </c>
      <c r="I15" s="2"/>
      <c r="J15" s="2">
        <v>0</v>
      </c>
      <c r="K15" s="2"/>
      <c r="L15" s="1">
        <f>B15+D15+F15+H15+J15</f>
        <v>29045028</v>
      </c>
      <c r="M15" s="13">
        <f>C15+E15+G15+I15+K15</f>
        <v>0</v>
      </c>
      <c r="N15" s="14">
        <f>L15+M15</f>
        <v>29045028</v>
      </c>
      <c r="P15" s="3" t="s">
        <v>12</v>
      </c>
      <c r="Q15" s="2">
        <v>1346</v>
      </c>
      <c r="R15" s="2">
        <v>0</v>
      </c>
      <c r="S15" s="2">
        <v>303</v>
      </c>
      <c r="T15" s="2">
        <v>0</v>
      </c>
      <c r="U15" s="2">
        <v>606</v>
      </c>
      <c r="V15" s="2">
        <v>0</v>
      </c>
      <c r="W15" s="2">
        <v>2625</v>
      </c>
      <c r="X15" s="2">
        <v>0</v>
      </c>
      <c r="Y15" s="2">
        <v>236</v>
      </c>
      <c r="Z15" s="2">
        <v>0</v>
      </c>
      <c r="AA15" s="1">
        <f>Q15+S15+U15+W15+Y15</f>
        <v>5116</v>
      </c>
      <c r="AB15" s="13">
        <f>R15+T15+V15+X15+Z15</f>
        <v>0</v>
      </c>
      <c r="AC15" s="14">
        <f>AA15+AB15</f>
        <v>5116</v>
      </c>
      <c r="AE15" s="3" t="s">
        <v>12</v>
      </c>
      <c r="AF15" s="2">
        <f>IFERROR(B15/Q15, "N.A.")</f>
        <v>10620.846953937593</v>
      </c>
      <c r="AG15" s="2" t="str">
        <f t="shared" ref="AG15:AR19" si="0">IFERROR(C15/R15, "N.A.")</f>
        <v>N.A.</v>
      </c>
      <c r="AH15" s="2">
        <f t="shared" si="0"/>
        <v>6450</v>
      </c>
      <c r="AI15" s="2" t="str">
        <f t="shared" si="0"/>
        <v>N.A.</v>
      </c>
      <c r="AJ15" s="2">
        <f t="shared" si="0"/>
        <v>4515</v>
      </c>
      <c r="AK15" s="2" t="str">
        <f t="shared" si="0"/>
        <v>N.A.</v>
      </c>
      <c r="AL15" s="2">
        <f t="shared" si="0"/>
        <v>3831.9725714285714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5677.2924159499607</v>
      </c>
      <c r="AQ15" s="13" t="str">
        <f t="shared" si="0"/>
        <v>N.A.</v>
      </c>
      <c r="AR15" s="14">
        <f t="shared" si="0"/>
        <v>5677.2924159499607</v>
      </c>
    </row>
    <row r="16" spans="1:44" ht="15" customHeight="1" thickBot="1" x14ac:dyDescent="0.3">
      <c r="A16" s="3" t="s">
        <v>13</v>
      </c>
      <c r="B16" s="2">
        <v>1042320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1042320</v>
      </c>
      <c r="M16" s="13">
        <f t="shared" si="1"/>
        <v>0</v>
      </c>
      <c r="N16" s="14">
        <f t="shared" ref="N16:N18" si="2">L16+M16</f>
        <v>1042320</v>
      </c>
      <c r="P16" s="3" t="s">
        <v>13</v>
      </c>
      <c r="Q16" s="2">
        <v>303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303</v>
      </c>
      <c r="AB16" s="13">
        <f t="shared" si="3"/>
        <v>0</v>
      </c>
      <c r="AC16" s="14">
        <f t="shared" ref="AC16:AC18" si="4">AA16+AB16</f>
        <v>303</v>
      </c>
      <c r="AE16" s="3" t="s">
        <v>13</v>
      </c>
      <c r="AF16" s="2">
        <f t="shared" ref="AF16:AF19" si="5">IFERROR(B16/Q16, "N.A.")</f>
        <v>3440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3440</v>
      </c>
      <c r="AQ16" s="13" t="str">
        <f t="shared" si="0"/>
        <v>N.A.</v>
      </c>
      <c r="AR16" s="14">
        <f t="shared" si="0"/>
        <v>3440</v>
      </c>
    </row>
    <row r="17" spans="1:44" ht="15" customHeight="1" thickBot="1" x14ac:dyDescent="0.3">
      <c r="A17" s="3" t="s">
        <v>14</v>
      </c>
      <c r="B17" s="2">
        <v>20695990.000000004</v>
      </c>
      <c r="C17" s="2">
        <v>23142800.000000004</v>
      </c>
      <c r="D17" s="2">
        <v>0</v>
      </c>
      <c r="E17" s="2"/>
      <c r="F17" s="2"/>
      <c r="G17" s="2">
        <v>9771750</v>
      </c>
      <c r="H17" s="2"/>
      <c r="I17" s="2">
        <v>3635999.9999999995</v>
      </c>
      <c r="J17" s="2">
        <v>0</v>
      </c>
      <c r="K17" s="2"/>
      <c r="L17" s="1">
        <f t="shared" si="1"/>
        <v>20695990.000000004</v>
      </c>
      <c r="M17" s="13">
        <f t="shared" si="1"/>
        <v>36550550</v>
      </c>
      <c r="N17" s="14">
        <f t="shared" si="2"/>
        <v>57246540</v>
      </c>
      <c r="P17" s="3" t="s">
        <v>14</v>
      </c>
      <c r="Q17" s="2">
        <v>3333</v>
      </c>
      <c r="R17" s="2">
        <v>5186</v>
      </c>
      <c r="S17" s="2">
        <v>303</v>
      </c>
      <c r="T17" s="2">
        <v>0</v>
      </c>
      <c r="U17" s="2">
        <v>0</v>
      </c>
      <c r="V17" s="2">
        <v>740</v>
      </c>
      <c r="W17" s="2">
        <v>0</v>
      </c>
      <c r="X17" s="2">
        <v>504</v>
      </c>
      <c r="Y17" s="2">
        <v>201</v>
      </c>
      <c r="Z17" s="2">
        <v>0</v>
      </c>
      <c r="AA17" s="1">
        <f t="shared" si="3"/>
        <v>3837</v>
      </c>
      <c r="AB17" s="13">
        <f t="shared" si="3"/>
        <v>6430</v>
      </c>
      <c r="AC17" s="14">
        <f t="shared" si="4"/>
        <v>10267</v>
      </c>
      <c r="AE17" s="3" t="s">
        <v>14</v>
      </c>
      <c r="AF17" s="2">
        <f t="shared" si="5"/>
        <v>6209.4179417941805</v>
      </c>
      <c r="AG17" s="2">
        <f t="shared" si="0"/>
        <v>4462.553027381412</v>
      </c>
      <c r="AH17" s="2">
        <f t="shared" si="0"/>
        <v>0</v>
      </c>
      <c r="AI17" s="2" t="str">
        <f t="shared" si="0"/>
        <v>N.A.</v>
      </c>
      <c r="AJ17" s="2" t="str">
        <f t="shared" si="0"/>
        <v>N.A.</v>
      </c>
      <c r="AK17" s="2">
        <f t="shared" si="0"/>
        <v>13205.067567567568</v>
      </c>
      <c r="AL17" s="2" t="str">
        <f t="shared" si="0"/>
        <v>N.A.</v>
      </c>
      <c r="AM17" s="2">
        <f t="shared" si="0"/>
        <v>7214.2857142857138</v>
      </c>
      <c r="AN17" s="2">
        <f t="shared" si="0"/>
        <v>0</v>
      </c>
      <c r="AO17" s="2" t="str">
        <f t="shared" si="0"/>
        <v>N.A.</v>
      </c>
      <c r="AP17" s="15">
        <f t="shared" si="0"/>
        <v>5393.7946312223103</v>
      </c>
      <c r="AQ17" s="13">
        <f t="shared" si="0"/>
        <v>5684.3779160186623</v>
      </c>
      <c r="AR17" s="14">
        <f t="shared" si="0"/>
        <v>5575.7806564721923</v>
      </c>
    </row>
    <row r="18" spans="1:44" ht="15" customHeight="1" thickBot="1" x14ac:dyDescent="0.3">
      <c r="A18" s="3" t="s">
        <v>15</v>
      </c>
      <c r="B18" s="2">
        <v>1296450</v>
      </c>
      <c r="C18" s="2"/>
      <c r="D18" s="2"/>
      <c r="E18" s="2"/>
      <c r="F18" s="2"/>
      <c r="G18" s="2"/>
      <c r="H18" s="2">
        <v>2220632.9999999995</v>
      </c>
      <c r="I18" s="2"/>
      <c r="J18" s="2">
        <v>0</v>
      </c>
      <c r="K18" s="2"/>
      <c r="L18" s="1">
        <f t="shared" si="1"/>
        <v>3517082.9999999995</v>
      </c>
      <c r="M18" s="13">
        <f t="shared" si="1"/>
        <v>0</v>
      </c>
      <c r="N18" s="14">
        <f t="shared" si="2"/>
        <v>3517082.9999999995</v>
      </c>
      <c r="P18" s="3" t="s">
        <v>15</v>
      </c>
      <c r="Q18" s="2">
        <v>201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2916</v>
      </c>
      <c r="X18" s="2">
        <v>0</v>
      </c>
      <c r="Y18" s="2">
        <v>603</v>
      </c>
      <c r="Z18" s="2">
        <v>0</v>
      </c>
      <c r="AA18" s="1">
        <f t="shared" si="3"/>
        <v>3720</v>
      </c>
      <c r="AB18" s="13">
        <f t="shared" si="3"/>
        <v>0</v>
      </c>
      <c r="AC18" s="21">
        <f t="shared" si="4"/>
        <v>3720</v>
      </c>
      <c r="AE18" s="3" t="s">
        <v>15</v>
      </c>
      <c r="AF18" s="2">
        <f t="shared" si="5"/>
        <v>6450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761.53395061728384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945.45241935483864</v>
      </c>
      <c r="AQ18" s="13" t="str">
        <f t="shared" si="0"/>
        <v>N.A.</v>
      </c>
      <c r="AR18" s="14">
        <f t="shared" si="0"/>
        <v>945.45241935483864</v>
      </c>
    </row>
    <row r="19" spans="1:44" ht="15" customHeight="1" thickBot="1" x14ac:dyDescent="0.3">
      <c r="A19" s="4" t="s">
        <v>16</v>
      </c>
      <c r="B19" s="2">
        <v>37330420</v>
      </c>
      <c r="C19" s="2">
        <v>23142800.000000004</v>
      </c>
      <c r="D19" s="2">
        <v>1954350</v>
      </c>
      <c r="E19" s="2"/>
      <c r="F19" s="2">
        <v>2736090</v>
      </c>
      <c r="G19" s="2">
        <v>9771750</v>
      </c>
      <c r="H19" s="2">
        <v>12279561</v>
      </c>
      <c r="I19" s="2">
        <v>3635999.9999999995</v>
      </c>
      <c r="J19" s="2">
        <v>0</v>
      </c>
      <c r="K19" s="2"/>
      <c r="L19" s="1">
        <f t="shared" ref="L19" si="6">B19+D19+F19+H19+J19</f>
        <v>54300421</v>
      </c>
      <c r="M19" s="13">
        <f t="shared" ref="M19" si="7">C19+E19+G19+I19+K19</f>
        <v>36550550</v>
      </c>
      <c r="N19" s="21">
        <f t="shared" ref="N19" si="8">L19+M19</f>
        <v>90850971</v>
      </c>
      <c r="P19" s="4" t="s">
        <v>16</v>
      </c>
      <c r="Q19" s="2">
        <v>5183</v>
      </c>
      <c r="R19" s="2">
        <v>5186</v>
      </c>
      <c r="S19" s="2">
        <v>606</v>
      </c>
      <c r="T19" s="2">
        <v>0</v>
      </c>
      <c r="U19" s="2">
        <v>606</v>
      </c>
      <c r="V19" s="2">
        <v>740</v>
      </c>
      <c r="W19" s="2">
        <v>5541</v>
      </c>
      <c r="X19" s="2">
        <v>504</v>
      </c>
      <c r="Y19" s="2">
        <v>1040</v>
      </c>
      <c r="Z19" s="2">
        <v>0</v>
      </c>
      <c r="AA19" s="1">
        <f t="shared" ref="AA19" si="9">Q19+S19+U19+W19+Y19</f>
        <v>12976</v>
      </c>
      <c r="AB19" s="13">
        <f t="shared" ref="AB19" si="10">R19+T19+V19+X19+Z19</f>
        <v>6430</v>
      </c>
      <c r="AC19" s="14">
        <f t="shared" ref="AC19" si="11">AA19+AB19</f>
        <v>19406</v>
      </c>
      <c r="AE19" s="4" t="s">
        <v>16</v>
      </c>
      <c r="AF19" s="2">
        <f t="shared" si="5"/>
        <v>7202.4734709627628</v>
      </c>
      <c r="AG19" s="2">
        <f t="shared" si="0"/>
        <v>4462.553027381412</v>
      </c>
      <c r="AH19" s="2">
        <f t="shared" si="0"/>
        <v>3225</v>
      </c>
      <c r="AI19" s="2" t="str">
        <f t="shared" si="0"/>
        <v>N.A.</v>
      </c>
      <c r="AJ19" s="2">
        <f t="shared" si="0"/>
        <v>4515</v>
      </c>
      <c r="AK19" s="2">
        <f t="shared" si="0"/>
        <v>13205.067567567568</v>
      </c>
      <c r="AL19" s="2">
        <f t="shared" si="0"/>
        <v>2216.1272333513807</v>
      </c>
      <c r="AM19" s="2">
        <f t="shared" si="0"/>
        <v>7214.2857142857138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4184.6810265104805</v>
      </c>
      <c r="AQ19" s="13">
        <f t="shared" ref="AQ19" si="13">IFERROR(M19/AB19, "N.A.")</f>
        <v>5684.3779160186623</v>
      </c>
      <c r="AR19" s="14">
        <f t="shared" ref="AR19" si="14">IFERROR(N19/AC19, "N.A.")</f>
        <v>4681.5918272699164</v>
      </c>
    </row>
    <row r="20" spans="1:44" ht="15" customHeight="1" thickBot="1" x14ac:dyDescent="0.3">
      <c r="A20" s="5" t="s">
        <v>0</v>
      </c>
      <c r="B20" s="42">
        <f>B19+C19</f>
        <v>60473220</v>
      </c>
      <c r="C20" s="43"/>
      <c r="D20" s="42">
        <f>D19+E19</f>
        <v>1954350</v>
      </c>
      <c r="E20" s="43"/>
      <c r="F20" s="42">
        <f>F19+G19</f>
        <v>12507840</v>
      </c>
      <c r="G20" s="43"/>
      <c r="H20" s="42">
        <f>H19+I19</f>
        <v>15915561</v>
      </c>
      <c r="I20" s="43"/>
      <c r="J20" s="42">
        <f>J19+K19</f>
        <v>0</v>
      </c>
      <c r="K20" s="43"/>
      <c r="L20" s="42">
        <f>L19+M19</f>
        <v>90850971</v>
      </c>
      <c r="M20" s="46"/>
      <c r="N20" s="22">
        <f>B20+D20+F20+H20+J20</f>
        <v>90850971</v>
      </c>
      <c r="P20" s="5" t="s">
        <v>0</v>
      </c>
      <c r="Q20" s="42">
        <f>Q19+R19</f>
        <v>10369</v>
      </c>
      <c r="R20" s="43"/>
      <c r="S20" s="42">
        <f>S19+T19</f>
        <v>606</v>
      </c>
      <c r="T20" s="43"/>
      <c r="U20" s="42">
        <f>U19+V19</f>
        <v>1346</v>
      </c>
      <c r="V20" s="43"/>
      <c r="W20" s="42">
        <f>W19+X19</f>
        <v>6045</v>
      </c>
      <c r="X20" s="43"/>
      <c r="Y20" s="42">
        <f>Y19+Z19</f>
        <v>1040</v>
      </c>
      <c r="Z20" s="43"/>
      <c r="AA20" s="42">
        <f>AA19+AB19</f>
        <v>19406</v>
      </c>
      <c r="AB20" s="46"/>
      <c r="AC20" s="23">
        <f>Q20+S20+U20+W20+Y20</f>
        <v>19406</v>
      </c>
      <c r="AE20" s="5" t="s">
        <v>0</v>
      </c>
      <c r="AF20" s="44">
        <f>IFERROR(B20/Q20,"N.A.")</f>
        <v>5832.1168868743371</v>
      </c>
      <c r="AG20" s="45"/>
      <c r="AH20" s="44">
        <f>IFERROR(D20/S20,"N.A.")</f>
        <v>3225</v>
      </c>
      <c r="AI20" s="45"/>
      <c r="AJ20" s="44">
        <f>IFERROR(F20/U20,"N.A.")</f>
        <v>9292.6002971768194</v>
      </c>
      <c r="AK20" s="45"/>
      <c r="AL20" s="44">
        <f>IFERROR(H20/W20,"N.A.")</f>
        <v>2632.8471464019849</v>
      </c>
      <c r="AM20" s="45"/>
      <c r="AN20" s="44">
        <f>IFERROR(J20/Y20,"N.A.")</f>
        <v>0</v>
      </c>
      <c r="AO20" s="45"/>
      <c r="AP20" s="44">
        <f>IFERROR(L20/AA20,"N.A.")</f>
        <v>4681.5918272699164</v>
      </c>
      <c r="AQ20" s="47"/>
      <c r="AR20" s="16">
        <f>IFERROR(N20/AC20, "N.A.")</f>
        <v>4681.5918272699164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13021260</v>
      </c>
      <c r="C27" s="2"/>
      <c r="D27" s="2">
        <v>1954350</v>
      </c>
      <c r="E27" s="2"/>
      <c r="F27" s="2">
        <v>2736090</v>
      </c>
      <c r="G27" s="2"/>
      <c r="H27" s="2">
        <v>5348340</v>
      </c>
      <c r="I27" s="2"/>
      <c r="J27" s="2"/>
      <c r="K27" s="2"/>
      <c r="L27" s="1">
        <f>B27+D27+F27+H27+J27</f>
        <v>23060040</v>
      </c>
      <c r="M27" s="13">
        <f>C27+E27+G27+I27+K27</f>
        <v>0</v>
      </c>
      <c r="N27" s="14">
        <f>L27+M27</f>
        <v>23060040</v>
      </c>
      <c r="P27" s="3" t="s">
        <v>12</v>
      </c>
      <c r="Q27" s="2">
        <v>1110</v>
      </c>
      <c r="R27" s="2">
        <v>0</v>
      </c>
      <c r="S27" s="2">
        <v>303</v>
      </c>
      <c r="T27" s="2">
        <v>0</v>
      </c>
      <c r="U27" s="2">
        <v>303</v>
      </c>
      <c r="V27" s="2">
        <v>0</v>
      </c>
      <c r="W27" s="2">
        <v>775</v>
      </c>
      <c r="X27" s="2">
        <v>0</v>
      </c>
      <c r="Y27" s="2">
        <v>0</v>
      </c>
      <c r="Z27" s="2">
        <v>0</v>
      </c>
      <c r="AA27" s="1">
        <f t="shared" ref="AA27" si="15">Q27+S27+U27+W27+Y27</f>
        <v>2491</v>
      </c>
      <c r="AB27" s="13">
        <f t="shared" ref="AB27" si="16">R27+T27+V27+X27+Z27</f>
        <v>0</v>
      </c>
      <c r="AC27" s="14">
        <f>AA27+AB27</f>
        <v>2491</v>
      </c>
      <c r="AE27" s="3" t="s">
        <v>12</v>
      </c>
      <c r="AF27" s="2">
        <f>IFERROR(B27/Q27, "N.A.")</f>
        <v>11730.864864864865</v>
      </c>
      <c r="AG27" s="2" t="str">
        <f t="shared" ref="AG27:AR31" si="17">IFERROR(C27/R27, "N.A.")</f>
        <v>N.A.</v>
      </c>
      <c r="AH27" s="2">
        <f t="shared" si="17"/>
        <v>6450</v>
      </c>
      <c r="AI27" s="2" t="str">
        <f t="shared" si="17"/>
        <v>N.A.</v>
      </c>
      <c r="AJ27" s="2">
        <f t="shared" si="17"/>
        <v>9030</v>
      </c>
      <c r="AK27" s="2" t="str">
        <f t="shared" si="17"/>
        <v>N.A.</v>
      </c>
      <c r="AL27" s="2">
        <f t="shared" si="17"/>
        <v>6901.0838709677419</v>
      </c>
      <c r="AM27" s="2" t="str">
        <f t="shared" si="17"/>
        <v>N.A.</v>
      </c>
      <c r="AN27" s="2" t="str">
        <f t="shared" si="17"/>
        <v>N.A.</v>
      </c>
      <c r="AO27" s="2" t="str">
        <f t="shared" si="17"/>
        <v>N.A.</v>
      </c>
      <c r="AP27" s="15">
        <f t="shared" si="17"/>
        <v>9257.3424327579287</v>
      </c>
      <c r="AQ27" s="13" t="str">
        <f t="shared" si="17"/>
        <v>N.A.</v>
      </c>
      <c r="AR27" s="14">
        <f t="shared" si="17"/>
        <v>9257.3424327579287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0</v>
      </c>
      <c r="M28" s="13">
        <f t="shared" si="18"/>
        <v>0</v>
      </c>
      <c r="N28" s="14">
        <f t="shared" ref="N28:N30" si="19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20">Q28+S28+U28+W28+Y28</f>
        <v>0</v>
      </c>
      <c r="AB28" s="13">
        <f t="shared" ref="AB28:AB30" si="21">R28+T28+V28+X28+Z28</f>
        <v>0</v>
      </c>
      <c r="AC28" s="14">
        <f t="shared" ref="AC28:AC30" si="22">AA28+AB28</f>
        <v>0</v>
      </c>
      <c r="AE28" s="3" t="s">
        <v>13</v>
      </c>
      <c r="AF28" s="2" t="str">
        <f t="shared" ref="AF28:AF31" si="23">IFERROR(B28/Q28, "N.A.")</f>
        <v>N.A.</v>
      </c>
      <c r="AG28" s="2" t="str">
        <f t="shared" si="17"/>
        <v>N.A.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15" t="str">
        <f t="shared" si="17"/>
        <v>N.A.</v>
      </c>
      <c r="AQ28" s="13" t="str">
        <f t="shared" si="17"/>
        <v>N.A.</v>
      </c>
      <c r="AR28" s="14" t="str">
        <f t="shared" si="17"/>
        <v>N.A.</v>
      </c>
    </row>
    <row r="29" spans="1:44" ht="15" customHeight="1" thickBot="1" x14ac:dyDescent="0.3">
      <c r="A29" s="3" t="s">
        <v>14</v>
      </c>
      <c r="B29" s="2">
        <v>10766430</v>
      </c>
      <c r="C29" s="2">
        <v>14435320</v>
      </c>
      <c r="D29" s="2">
        <v>0</v>
      </c>
      <c r="E29" s="2"/>
      <c r="F29" s="2"/>
      <c r="G29" s="2">
        <v>9771750</v>
      </c>
      <c r="H29" s="2"/>
      <c r="I29" s="2"/>
      <c r="J29" s="2"/>
      <c r="K29" s="2"/>
      <c r="L29" s="1">
        <f t="shared" si="18"/>
        <v>10766430</v>
      </c>
      <c r="M29" s="13">
        <f t="shared" si="18"/>
        <v>24207070</v>
      </c>
      <c r="N29" s="14">
        <f t="shared" si="19"/>
        <v>34973500</v>
      </c>
      <c r="P29" s="3" t="s">
        <v>14</v>
      </c>
      <c r="Q29" s="2">
        <v>1684</v>
      </c>
      <c r="R29" s="2">
        <v>2625</v>
      </c>
      <c r="S29" s="2">
        <v>303</v>
      </c>
      <c r="T29" s="2">
        <v>0</v>
      </c>
      <c r="U29" s="2">
        <v>0</v>
      </c>
      <c r="V29" s="2">
        <v>740</v>
      </c>
      <c r="W29" s="2">
        <v>0</v>
      </c>
      <c r="X29" s="2">
        <v>0</v>
      </c>
      <c r="Y29" s="2">
        <v>0</v>
      </c>
      <c r="Z29" s="2">
        <v>0</v>
      </c>
      <c r="AA29" s="1">
        <f t="shared" si="20"/>
        <v>1987</v>
      </c>
      <c r="AB29" s="13">
        <f t="shared" si="21"/>
        <v>3365</v>
      </c>
      <c r="AC29" s="14">
        <f t="shared" si="22"/>
        <v>5352</v>
      </c>
      <c r="AE29" s="3" t="s">
        <v>14</v>
      </c>
      <c r="AF29" s="2">
        <f t="shared" si="23"/>
        <v>6393.3669833729218</v>
      </c>
      <c r="AG29" s="2">
        <f t="shared" si="17"/>
        <v>5499.1695238095235</v>
      </c>
      <c r="AH29" s="2">
        <f t="shared" si="17"/>
        <v>0</v>
      </c>
      <c r="AI29" s="2" t="str">
        <f t="shared" si="17"/>
        <v>N.A.</v>
      </c>
      <c r="AJ29" s="2" t="str">
        <f t="shared" si="17"/>
        <v>N.A.</v>
      </c>
      <c r="AK29" s="2">
        <f t="shared" si="17"/>
        <v>13205.067567567568</v>
      </c>
      <c r="AL29" s="2" t="str">
        <f t="shared" si="17"/>
        <v>N.A.</v>
      </c>
      <c r="AM29" s="2" t="str">
        <f t="shared" si="17"/>
        <v>N.A.</v>
      </c>
      <c r="AN29" s="2" t="str">
        <f t="shared" si="17"/>
        <v>N.A.</v>
      </c>
      <c r="AO29" s="2" t="str">
        <f t="shared" si="17"/>
        <v>N.A.</v>
      </c>
      <c r="AP29" s="15">
        <f t="shared" si="17"/>
        <v>5418.4348263714146</v>
      </c>
      <c r="AQ29" s="13">
        <f t="shared" si="17"/>
        <v>7193.780089153046</v>
      </c>
      <c r="AR29" s="14">
        <f t="shared" si="17"/>
        <v>6534.6599402092679</v>
      </c>
    </row>
    <row r="30" spans="1:44" ht="15" customHeight="1" thickBot="1" x14ac:dyDescent="0.3">
      <c r="A30" s="3" t="s">
        <v>15</v>
      </c>
      <c r="B30" s="2">
        <v>1296450</v>
      </c>
      <c r="C30" s="2"/>
      <c r="D30" s="2"/>
      <c r="E30" s="2"/>
      <c r="F30" s="2"/>
      <c r="G30" s="2"/>
      <c r="H30" s="2">
        <v>2220632.9999999995</v>
      </c>
      <c r="I30" s="2"/>
      <c r="J30" s="2">
        <v>0</v>
      </c>
      <c r="K30" s="2"/>
      <c r="L30" s="1">
        <f t="shared" si="18"/>
        <v>3517082.9999999995</v>
      </c>
      <c r="M30" s="13">
        <f t="shared" si="18"/>
        <v>0</v>
      </c>
      <c r="N30" s="14">
        <f t="shared" si="19"/>
        <v>3517082.9999999995</v>
      </c>
      <c r="P30" s="3" t="s">
        <v>15</v>
      </c>
      <c r="Q30" s="2">
        <v>201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2916</v>
      </c>
      <c r="X30" s="2">
        <v>0</v>
      </c>
      <c r="Y30" s="2">
        <v>402</v>
      </c>
      <c r="Z30" s="2">
        <v>0</v>
      </c>
      <c r="AA30" s="1">
        <f t="shared" si="20"/>
        <v>3519</v>
      </c>
      <c r="AB30" s="13">
        <f t="shared" si="21"/>
        <v>0</v>
      </c>
      <c r="AC30" s="21">
        <f t="shared" si="22"/>
        <v>3519</v>
      </c>
      <c r="AE30" s="3" t="s">
        <v>15</v>
      </c>
      <c r="AF30" s="2">
        <f t="shared" si="23"/>
        <v>6450</v>
      </c>
      <c r="AG30" s="2" t="str">
        <f t="shared" si="17"/>
        <v>N.A.</v>
      </c>
      <c r="AH30" s="2" t="str">
        <f t="shared" si="17"/>
        <v>N.A.</v>
      </c>
      <c r="AI30" s="2" t="str">
        <f t="shared" si="17"/>
        <v>N.A.</v>
      </c>
      <c r="AJ30" s="2" t="str">
        <f t="shared" si="17"/>
        <v>N.A.</v>
      </c>
      <c r="AK30" s="2" t="str">
        <f t="shared" si="17"/>
        <v>N.A.</v>
      </c>
      <c r="AL30" s="2">
        <f t="shared" si="17"/>
        <v>761.53395061728384</v>
      </c>
      <c r="AM30" s="2" t="str">
        <f t="shared" si="17"/>
        <v>N.A.</v>
      </c>
      <c r="AN30" s="2">
        <f t="shared" si="17"/>
        <v>0</v>
      </c>
      <c r="AO30" s="2" t="str">
        <f t="shared" si="17"/>
        <v>N.A.</v>
      </c>
      <c r="AP30" s="15">
        <f t="shared" si="17"/>
        <v>999.45524296675183</v>
      </c>
      <c r="AQ30" s="13" t="str">
        <f t="shared" si="17"/>
        <v>N.A.</v>
      </c>
      <c r="AR30" s="14">
        <f t="shared" si="17"/>
        <v>999.45524296675183</v>
      </c>
    </row>
    <row r="31" spans="1:44" ht="15" customHeight="1" thickBot="1" x14ac:dyDescent="0.3">
      <c r="A31" s="4" t="s">
        <v>16</v>
      </c>
      <c r="B31" s="2">
        <v>25084139.999999996</v>
      </c>
      <c r="C31" s="2">
        <v>14435320</v>
      </c>
      <c r="D31" s="2">
        <v>1954350</v>
      </c>
      <c r="E31" s="2"/>
      <c r="F31" s="2">
        <v>2736090</v>
      </c>
      <c r="G31" s="2">
        <v>9771750</v>
      </c>
      <c r="H31" s="2">
        <v>7568973.0000000009</v>
      </c>
      <c r="I31" s="2"/>
      <c r="J31" s="2">
        <v>0</v>
      </c>
      <c r="K31" s="2"/>
      <c r="L31" s="1">
        <f t="shared" ref="L31" si="24">B31+D31+F31+H31+J31</f>
        <v>37343553</v>
      </c>
      <c r="M31" s="13">
        <f t="shared" ref="M31" si="25">C31+E31+G31+I31+K31</f>
        <v>24207070</v>
      </c>
      <c r="N31" s="21">
        <f t="shared" ref="N31" si="26">L31+M31</f>
        <v>61550623</v>
      </c>
      <c r="P31" s="4" t="s">
        <v>16</v>
      </c>
      <c r="Q31" s="2">
        <v>2995</v>
      </c>
      <c r="R31" s="2">
        <v>2625</v>
      </c>
      <c r="S31" s="2">
        <v>606</v>
      </c>
      <c r="T31" s="2">
        <v>0</v>
      </c>
      <c r="U31" s="2">
        <v>303</v>
      </c>
      <c r="V31" s="2">
        <v>740</v>
      </c>
      <c r="W31" s="2">
        <v>3691</v>
      </c>
      <c r="X31" s="2">
        <v>0</v>
      </c>
      <c r="Y31" s="2">
        <v>402</v>
      </c>
      <c r="Z31" s="2">
        <v>0</v>
      </c>
      <c r="AA31" s="1">
        <f t="shared" ref="AA31" si="27">Q31+S31+U31+W31+Y31</f>
        <v>7997</v>
      </c>
      <c r="AB31" s="13">
        <f t="shared" ref="AB31" si="28">R31+T31+V31+X31+Z31</f>
        <v>3365</v>
      </c>
      <c r="AC31" s="14">
        <f t="shared" ref="AC31" si="29">AA31+AB31</f>
        <v>11362</v>
      </c>
      <c r="AE31" s="4" t="s">
        <v>16</v>
      </c>
      <c r="AF31" s="2">
        <f t="shared" si="23"/>
        <v>8375.3388981636053</v>
      </c>
      <c r="AG31" s="2">
        <f t="shared" si="17"/>
        <v>5499.1695238095235</v>
      </c>
      <c r="AH31" s="2">
        <f t="shared" si="17"/>
        <v>3225</v>
      </c>
      <c r="AI31" s="2" t="str">
        <f t="shared" si="17"/>
        <v>N.A.</v>
      </c>
      <c r="AJ31" s="2">
        <f t="shared" si="17"/>
        <v>9030</v>
      </c>
      <c r="AK31" s="2">
        <f t="shared" si="17"/>
        <v>13205.067567567568</v>
      </c>
      <c r="AL31" s="2">
        <f t="shared" si="17"/>
        <v>2050.656461663506</v>
      </c>
      <c r="AM31" s="2" t="str">
        <f t="shared" si="17"/>
        <v>N.A.</v>
      </c>
      <c r="AN31" s="2">
        <f t="shared" si="17"/>
        <v>0</v>
      </c>
      <c r="AO31" s="2" t="str">
        <f t="shared" si="17"/>
        <v>N.A.</v>
      </c>
      <c r="AP31" s="15">
        <f t="shared" ref="AP31" si="30">IFERROR(L31/AA31, "N.A.")</f>
        <v>4669.6952607227713</v>
      </c>
      <c r="AQ31" s="13">
        <f t="shared" ref="AQ31" si="31">IFERROR(M31/AB31, "N.A.")</f>
        <v>7193.780089153046</v>
      </c>
      <c r="AR31" s="14">
        <f t="shared" ref="AR31" si="32">IFERROR(N31/AC31, "N.A.")</f>
        <v>5417.234905826439</v>
      </c>
    </row>
    <row r="32" spans="1:44" ht="15" customHeight="1" thickBot="1" x14ac:dyDescent="0.3">
      <c r="A32" s="5" t="s">
        <v>0</v>
      </c>
      <c r="B32" s="42">
        <f>B31+C31</f>
        <v>39519460</v>
      </c>
      <c r="C32" s="43"/>
      <c r="D32" s="42">
        <f>D31+E31</f>
        <v>1954350</v>
      </c>
      <c r="E32" s="43"/>
      <c r="F32" s="42">
        <f>F31+G31</f>
        <v>12507840</v>
      </c>
      <c r="G32" s="43"/>
      <c r="H32" s="42">
        <f>H31+I31</f>
        <v>7568973.0000000009</v>
      </c>
      <c r="I32" s="43"/>
      <c r="J32" s="42">
        <f>J31+K31</f>
        <v>0</v>
      </c>
      <c r="K32" s="43"/>
      <c r="L32" s="42">
        <f>L31+M31</f>
        <v>61550623</v>
      </c>
      <c r="M32" s="46"/>
      <c r="N32" s="22">
        <f>B32+D32+F32+H32+J32</f>
        <v>61550623</v>
      </c>
      <c r="P32" s="5" t="s">
        <v>0</v>
      </c>
      <c r="Q32" s="42">
        <f>Q31+R31</f>
        <v>5620</v>
      </c>
      <c r="R32" s="43"/>
      <c r="S32" s="42">
        <f>S31+T31</f>
        <v>606</v>
      </c>
      <c r="T32" s="43"/>
      <c r="U32" s="42">
        <f>U31+V31</f>
        <v>1043</v>
      </c>
      <c r="V32" s="43"/>
      <c r="W32" s="42">
        <f>W31+X31</f>
        <v>3691</v>
      </c>
      <c r="X32" s="43"/>
      <c r="Y32" s="42">
        <f>Y31+Z31</f>
        <v>402</v>
      </c>
      <c r="Z32" s="43"/>
      <c r="AA32" s="42">
        <f>AA31+AB31</f>
        <v>11362</v>
      </c>
      <c r="AB32" s="46"/>
      <c r="AC32" s="23">
        <f>Q32+S32+U32+W32+Y32</f>
        <v>11362</v>
      </c>
      <c r="AE32" s="5" t="s">
        <v>0</v>
      </c>
      <c r="AF32" s="44">
        <f>IFERROR(B32/Q32,"N.A.")</f>
        <v>7031.9323843416369</v>
      </c>
      <c r="AG32" s="45"/>
      <c r="AH32" s="44">
        <f>IFERROR(D32/S32,"N.A.")</f>
        <v>3225</v>
      </c>
      <c r="AI32" s="45"/>
      <c r="AJ32" s="44">
        <f>IFERROR(F32/U32,"N.A.")</f>
        <v>11992.176414189837</v>
      </c>
      <c r="AK32" s="45"/>
      <c r="AL32" s="44">
        <f>IFERROR(H32/W32,"N.A.")</f>
        <v>2050.656461663506</v>
      </c>
      <c r="AM32" s="45"/>
      <c r="AN32" s="44">
        <f>IFERROR(J32/Y32,"N.A.")</f>
        <v>0</v>
      </c>
      <c r="AO32" s="45"/>
      <c r="AP32" s="44">
        <f>IFERROR(L32/AA32,"N.A.")</f>
        <v>5417.234905826439</v>
      </c>
      <c r="AQ32" s="47"/>
      <c r="AR32" s="16">
        <f>IFERROR(N32/AC32, "N.A.")</f>
        <v>5417.234905826439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1274400</v>
      </c>
      <c r="C39" s="2"/>
      <c r="D39" s="2"/>
      <c r="E39" s="2"/>
      <c r="F39" s="2">
        <v>0</v>
      </c>
      <c r="G39" s="2"/>
      <c r="H39" s="2">
        <v>4710588</v>
      </c>
      <c r="I39" s="2"/>
      <c r="J39" s="2">
        <v>0</v>
      </c>
      <c r="K39" s="2"/>
      <c r="L39" s="1">
        <f>B39+D39+F39+H39+J39</f>
        <v>5984988</v>
      </c>
      <c r="M39" s="13">
        <f>C39+E39+G39+I39+K39</f>
        <v>0</v>
      </c>
      <c r="N39" s="14">
        <f>L39+M39</f>
        <v>5984988</v>
      </c>
      <c r="P39" s="3" t="s">
        <v>12</v>
      </c>
      <c r="Q39" s="2">
        <v>236</v>
      </c>
      <c r="R39" s="2">
        <v>0</v>
      </c>
      <c r="S39" s="2">
        <v>0</v>
      </c>
      <c r="T39" s="2">
        <v>0</v>
      </c>
      <c r="U39" s="2">
        <v>303</v>
      </c>
      <c r="V39" s="2">
        <v>0</v>
      </c>
      <c r="W39" s="2">
        <v>1850</v>
      </c>
      <c r="X39" s="2">
        <v>0</v>
      </c>
      <c r="Y39" s="2">
        <v>236</v>
      </c>
      <c r="Z39" s="2">
        <v>0</v>
      </c>
      <c r="AA39" s="1">
        <f>Q39+S39+U39+W39+Y39</f>
        <v>2625</v>
      </c>
      <c r="AB39" s="13">
        <f>R39+T39+V39+X39+Z39</f>
        <v>0</v>
      </c>
      <c r="AC39" s="14">
        <f>AA39+AB39</f>
        <v>2625</v>
      </c>
      <c r="AE39" s="3" t="s">
        <v>12</v>
      </c>
      <c r="AF39" s="2">
        <f>IFERROR(B39/Q39, "N.A.")</f>
        <v>5400</v>
      </c>
      <c r="AG39" s="2" t="str">
        <f t="shared" ref="AG39:AR43" si="33">IFERROR(C39/R39, "N.A.")</f>
        <v>N.A.</v>
      </c>
      <c r="AH39" s="2" t="str">
        <f t="shared" si="33"/>
        <v>N.A.</v>
      </c>
      <c r="AI39" s="2" t="str">
        <f t="shared" si="33"/>
        <v>N.A.</v>
      </c>
      <c r="AJ39" s="2">
        <f t="shared" si="33"/>
        <v>0</v>
      </c>
      <c r="AK39" s="2" t="str">
        <f t="shared" si="33"/>
        <v>N.A.</v>
      </c>
      <c r="AL39" s="2">
        <f t="shared" si="33"/>
        <v>2546.2637837837838</v>
      </c>
      <c r="AM39" s="2" t="str">
        <f t="shared" si="33"/>
        <v>N.A.</v>
      </c>
      <c r="AN39" s="2">
        <f t="shared" si="33"/>
        <v>0</v>
      </c>
      <c r="AO39" s="2" t="str">
        <f t="shared" si="33"/>
        <v>N.A.</v>
      </c>
      <c r="AP39" s="15">
        <f t="shared" si="33"/>
        <v>2279.9954285714284</v>
      </c>
      <c r="AQ39" s="13" t="str">
        <f t="shared" si="33"/>
        <v>N.A.</v>
      </c>
      <c r="AR39" s="14">
        <f t="shared" si="33"/>
        <v>2279.9954285714284</v>
      </c>
    </row>
    <row r="40" spans="1:44" ht="15" customHeight="1" thickBot="1" x14ac:dyDescent="0.3">
      <c r="A40" s="3" t="s">
        <v>13</v>
      </c>
      <c r="B40" s="2">
        <v>1042320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1042320</v>
      </c>
      <c r="M40" s="13">
        <f t="shared" si="34"/>
        <v>0</v>
      </c>
      <c r="N40" s="14">
        <f t="shared" ref="N40:N42" si="35">L40+M40</f>
        <v>1042320</v>
      </c>
      <c r="P40" s="3" t="s">
        <v>13</v>
      </c>
      <c r="Q40" s="2">
        <v>303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6">Q40+S40+U40+W40+Y40</f>
        <v>303</v>
      </c>
      <c r="AB40" s="13">
        <f t="shared" si="36"/>
        <v>0</v>
      </c>
      <c r="AC40" s="14">
        <f t="shared" ref="AC40:AC42" si="37">AA40+AB40</f>
        <v>303</v>
      </c>
      <c r="AE40" s="3" t="s">
        <v>13</v>
      </c>
      <c r="AF40" s="2">
        <f t="shared" ref="AF40:AF43" si="38">IFERROR(B40/Q40, "N.A.")</f>
        <v>3440</v>
      </c>
      <c r="AG40" s="2" t="str">
        <f t="shared" si="33"/>
        <v>N.A.</v>
      </c>
      <c r="AH40" s="2" t="str">
        <f t="shared" si="33"/>
        <v>N.A.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15">
        <f t="shared" si="33"/>
        <v>3440</v>
      </c>
      <c r="AQ40" s="13" t="str">
        <f t="shared" si="33"/>
        <v>N.A.</v>
      </c>
      <c r="AR40" s="14">
        <f t="shared" si="33"/>
        <v>3440</v>
      </c>
    </row>
    <row r="41" spans="1:44" ht="15" customHeight="1" thickBot="1" x14ac:dyDescent="0.3">
      <c r="A41" s="3" t="s">
        <v>14</v>
      </c>
      <c r="B41" s="2">
        <v>9929560</v>
      </c>
      <c r="C41" s="2">
        <v>8707480</v>
      </c>
      <c r="D41" s="2"/>
      <c r="E41" s="2"/>
      <c r="F41" s="2"/>
      <c r="G41" s="2"/>
      <c r="H41" s="2"/>
      <c r="I41" s="2">
        <v>3635999.9999999995</v>
      </c>
      <c r="J41" s="2">
        <v>0</v>
      </c>
      <c r="K41" s="2"/>
      <c r="L41" s="1">
        <f t="shared" si="34"/>
        <v>9929560</v>
      </c>
      <c r="M41" s="13">
        <f t="shared" si="34"/>
        <v>12343480</v>
      </c>
      <c r="N41" s="14">
        <f t="shared" si="35"/>
        <v>22273040</v>
      </c>
      <c r="P41" s="3" t="s">
        <v>14</v>
      </c>
      <c r="Q41" s="2">
        <v>1649</v>
      </c>
      <c r="R41" s="2">
        <v>2561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504</v>
      </c>
      <c r="Y41" s="2">
        <v>201</v>
      </c>
      <c r="Z41" s="2">
        <v>0</v>
      </c>
      <c r="AA41" s="1">
        <f t="shared" si="36"/>
        <v>1850</v>
      </c>
      <c r="AB41" s="13">
        <f t="shared" si="36"/>
        <v>3065</v>
      </c>
      <c r="AC41" s="14">
        <f t="shared" si="37"/>
        <v>4915</v>
      </c>
      <c r="AE41" s="3" t="s">
        <v>14</v>
      </c>
      <c r="AF41" s="2">
        <f t="shared" si="38"/>
        <v>6021.5645845967256</v>
      </c>
      <c r="AG41" s="2">
        <f t="shared" si="33"/>
        <v>3400.0312377977352</v>
      </c>
      <c r="AH41" s="2" t="str">
        <f t="shared" si="33"/>
        <v>N.A.</v>
      </c>
      <c r="AI41" s="2" t="str">
        <f t="shared" si="33"/>
        <v>N.A.</v>
      </c>
      <c r="AJ41" s="2" t="str">
        <f t="shared" si="33"/>
        <v>N.A.</v>
      </c>
      <c r="AK41" s="2" t="str">
        <f t="shared" si="33"/>
        <v>N.A.</v>
      </c>
      <c r="AL41" s="2" t="str">
        <f t="shared" si="33"/>
        <v>N.A.</v>
      </c>
      <c r="AM41" s="2">
        <f t="shared" si="33"/>
        <v>7214.2857142857138</v>
      </c>
      <c r="AN41" s="2">
        <f t="shared" si="33"/>
        <v>0</v>
      </c>
      <c r="AO41" s="2" t="str">
        <f t="shared" si="33"/>
        <v>N.A.</v>
      </c>
      <c r="AP41" s="15">
        <f t="shared" si="33"/>
        <v>5367.3297297297295</v>
      </c>
      <c r="AQ41" s="13">
        <f t="shared" si="33"/>
        <v>4027.2365415986951</v>
      </c>
      <c r="AR41" s="14">
        <f t="shared" si="33"/>
        <v>4531.6459816887082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4"/>
        <v>0</v>
      </c>
      <c r="M42" s="13">
        <f t="shared" si="34"/>
        <v>0</v>
      </c>
      <c r="N42" s="14">
        <f t="shared" si="35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201</v>
      </c>
      <c r="Z42" s="2">
        <v>0</v>
      </c>
      <c r="AA42" s="1">
        <f t="shared" si="36"/>
        <v>201</v>
      </c>
      <c r="AB42" s="13">
        <f t="shared" si="36"/>
        <v>0</v>
      </c>
      <c r="AC42" s="14">
        <f t="shared" si="37"/>
        <v>201</v>
      </c>
      <c r="AE42" s="3" t="s">
        <v>15</v>
      </c>
      <c r="AF42" s="2" t="str">
        <f t="shared" si="38"/>
        <v>N.A.</v>
      </c>
      <c r="AG42" s="2" t="str">
        <f t="shared" si="33"/>
        <v>N.A.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 t="str">
        <f t="shared" si="33"/>
        <v>N.A.</v>
      </c>
      <c r="AL42" s="2" t="str">
        <f t="shared" si="33"/>
        <v>N.A.</v>
      </c>
      <c r="AM42" s="2" t="str">
        <f t="shared" si="33"/>
        <v>N.A.</v>
      </c>
      <c r="AN42" s="2">
        <f t="shared" si="33"/>
        <v>0</v>
      </c>
      <c r="AO42" s="2" t="str">
        <f t="shared" si="33"/>
        <v>N.A.</v>
      </c>
      <c r="AP42" s="15">
        <f t="shared" si="33"/>
        <v>0</v>
      </c>
      <c r="AQ42" s="13" t="str">
        <f t="shared" si="33"/>
        <v>N.A.</v>
      </c>
      <c r="AR42" s="14">
        <f t="shared" si="33"/>
        <v>0</v>
      </c>
    </row>
    <row r="43" spans="1:44" ht="15" customHeight="1" thickBot="1" x14ac:dyDescent="0.3">
      <c r="A43" s="4" t="s">
        <v>16</v>
      </c>
      <c r="B43" s="2">
        <v>12246279.999999998</v>
      </c>
      <c r="C43" s="2">
        <v>8707480</v>
      </c>
      <c r="D43" s="2"/>
      <c r="E43" s="2"/>
      <c r="F43" s="2">
        <v>0</v>
      </c>
      <c r="G43" s="2"/>
      <c r="H43" s="2">
        <v>4710588</v>
      </c>
      <c r="I43" s="2">
        <v>3635999.9999999995</v>
      </c>
      <c r="J43" s="2">
        <v>0</v>
      </c>
      <c r="K43" s="2"/>
      <c r="L43" s="1">
        <f t="shared" ref="L43" si="39">B43+D43+F43+H43+J43</f>
        <v>16956868</v>
      </c>
      <c r="M43" s="13">
        <f t="shared" ref="M43" si="40">C43+E43+G43+I43+K43</f>
        <v>12343480</v>
      </c>
      <c r="N43" s="21">
        <f t="shared" ref="N43" si="41">L43+M43</f>
        <v>29300348</v>
      </c>
      <c r="P43" s="4" t="s">
        <v>16</v>
      </c>
      <c r="Q43" s="2">
        <v>2188</v>
      </c>
      <c r="R43" s="2">
        <v>2561</v>
      </c>
      <c r="S43" s="2">
        <v>0</v>
      </c>
      <c r="T43" s="2">
        <v>0</v>
      </c>
      <c r="U43" s="2">
        <v>303</v>
      </c>
      <c r="V43" s="2">
        <v>0</v>
      </c>
      <c r="W43" s="2">
        <v>1850</v>
      </c>
      <c r="X43" s="2">
        <v>504</v>
      </c>
      <c r="Y43" s="2">
        <v>638</v>
      </c>
      <c r="Z43" s="2">
        <v>0</v>
      </c>
      <c r="AA43" s="1">
        <f t="shared" ref="AA43" si="42">Q43+S43+U43+W43+Y43</f>
        <v>4979</v>
      </c>
      <c r="AB43" s="13">
        <f t="shared" ref="AB43" si="43">R43+T43+V43+X43+Z43</f>
        <v>3065</v>
      </c>
      <c r="AC43" s="21">
        <f t="shared" ref="AC43" si="44">AA43+AB43</f>
        <v>8044</v>
      </c>
      <c r="AE43" s="4" t="s">
        <v>16</v>
      </c>
      <c r="AF43" s="2">
        <f t="shared" si="38"/>
        <v>5597.0201096892133</v>
      </c>
      <c r="AG43" s="2">
        <f t="shared" si="33"/>
        <v>3400.0312377977352</v>
      </c>
      <c r="AH43" s="2" t="str">
        <f t="shared" si="33"/>
        <v>N.A.</v>
      </c>
      <c r="AI43" s="2" t="str">
        <f t="shared" si="33"/>
        <v>N.A.</v>
      </c>
      <c r="AJ43" s="2">
        <f t="shared" si="33"/>
        <v>0</v>
      </c>
      <c r="AK43" s="2" t="str">
        <f t="shared" si="33"/>
        <v>N.A.</v>
      </c>
      <c r="AL43" s="2">
        <f t="shared" si="33"/>
        <v>2546.2637837837838</v>
      </c>
      <c r="AM43" s="2">
        <f t="shared" si="33"/>
        <v>7214.2857142857138</v>
      </c>
      <c r="AN43" s="2">
        <f t="shared" si="33"/>
        <v>0</v>
      </c>
      <c r="AO43" s="2" t="str">
        <f t="shared" si="33"/>
        <v>N.A.</v>
      </c>
      <c r="AP43" s="15">
        <f t="shared" ref="AP43" si="45">IFERROR(L43/AA43, "N.A.")</f>
        <v>3405.6774452701347</v>
      </c>
      <c r="AQ43" s="13">
        <f t="shared" ref="AQ43" si="46">IFERROR(M43/AB43, "N.A.")</f>
        <v>4027.2365415986951</v>
      </c>
      <c r="AR43" s="14">
        <f t="shared" ref="AR43" si="47">IFERROR(N43/AC43, "N.A.")</f>
        <v>3642.5096966683241</v>
      </c>
    </row>
    <row r="44" spans="1:44" ht="15" customHeight="1" thickBot="1" x14ac:dyDescent="0.3">
      <c r="A44" s="5" t="s">
        <v>0</v>
      </c>
      <c r="B44" s="42">
        <f>B43+C43</f>
        <v>20953760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8346588</v>
      </c>
      <c r="I44" s="43"/>
      <c r="J44" s="42">
        <f>J43+K43</f>
        <v>0</v>
      </c>
      <c r="K44" s="43"/>
      <c r="L44" s="42">
        <f>L43+M43</f>
        <v>29300348</v>
      </c>
      <c r="M44" s="46"/>
      <c r="N44" s="22">
        <f>B44+D44+F44+H44+J44</f>
        <v>29300348</v>
      </c>
      <c r="P44" s="5" t="s">
        <v>0</v>
      </c>
      <c r="Q44" s="42">
        <f>Q43+R43</f>
        <v>4749</v>
      </c>
      <c r="R44" s="43"/>
      <c r="S44" s="42">
        <f>S43+T43</f>
        <v>0</v>
      </c>
      <c r="T44" s="43"/>
      <c r="U44" s="42">
        <f>U43+V43</f>
        <v>303</v>
      </c>
      <c r="V44" s="43"/>
      <c r="W44" s="42">
        <f>W43+X43</f>
        <v>2354</v>
      </c>
      <c r="X44" s="43"/>
      <c r="Y44" s="42">
        <f>Y43+Z43</f>
        <v>638</v>
      </c>
      <c r="Z44" s="43"/>
      <c r="AA44" s="42">
        <f>AA43+AB43</f>
        <v>8044</v>
      </c>
      <c r="AB44" s="46"/>
      <c r="AC44" s="22">
        <f>Q44+S44+U44+W44+Y44</f>
        <v>8044</v>
      </c>
      <c r="AE44" s="5" t="s">
        <v>0</v>
      </c>
      <c r="AF44" s="44">
        <f>IFERROR(B44/Q44,"N.A.")</f>
        <v>4412.2467887976418</v>
      </c>
      <c r="AG44" s="45"/>
      <c r="AH44" s="44" t="str">
        <f>IFERROR(D44/S44,"N.A.")</f>
        <v>N.A.</v>
      </c>
      <c r="AI44" s="45"/>
      <c r="AJ44" s="44">
        <f>IFERROR(F44/U44,"N.A.")</f>
        <v>0</v>
      </c>
      <c r="AK44" s="45"/>
      <c r="AL44" s="44">
        <f>IFERROR(H44/W44,"N.A.")</f>
        <v>3545.7043330501274</v>
      </c>
      <c r="AM44" s="45"/>
      <c r="AN44" s="44">
        <f>IFERROR(J44/Y44,"N.A.")</f>
        <v>0</v>
      </c>
      <c r="AO44" s="45"/>
      <c r="AP44" s="44">
        <f>IFERROR(L44/AA44,"N.A.")</f>
        <v>3642.5096966683241</v>
      </c>
      <c r="AQ44" s="47"/>
      <c r="AR44" s="16">
        <f>IFERROR(N44/AC44, "N.A.")</f>
        <v>3642.5096966683241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0</v>
      </c>
      <c r="C17" s="2">
        <v>42300000</v>
      </c>
      <c r="D17" s="2">
        <v>3612000</v>
      </c>
      <c r="E17" s="2"/>
      <c r="F17" s="2"/>
      <c r="G17" s="2"/>
      <c r="H17" s="2"/>
      <c r="I17" s="2">
        <v>2580000</v>
      </c>
      <c r="J17" s="2"/>
      <c r="K17" s="2"/>
      <c r="L17" s="1">
        <f t="shared" si="1"/>
        <v>3612000</v>
      </c>
      <c r="M17" s="13">
        <f t="shared" si="1"/>
        <v>44880000</v>
      </c>
      <c r="N17" s="14">
        <f t="shared" si="2"/>
        <v>48492000</v>
      </c>
      <c r="P17" s="3" t="s">
        <v>14</v>
      </c>
      <c r="Q17" s="2">
        <v>600</v>
      </c>
      <c r="R17" s="2">
        <v>2100</v>
      </c>
      <c r="S17" s="2">
        <v>900</v>
      </c>
      <c r="T17" s="2">
        <v>0</v>
      </c>
      <c r="U17" s="2">
        <v>0</v>
      </c>
      <c r="V17" s="2">
        <v>0</v>
      </c>
      <c r="W17" s="2">
        <v>0</v>
      </c>
      <c r="X17" s="2">
        <v>300</v>
      </c>
      <c r="Y17" s="2">
        <v>0</v>
      </c>
      <c r="Z17" s="2">
        <v>0</v>
      </c>
      <c r="AA17" s="1">
        <f t="shared" si="3"/>
        <v>1500</v>
      </c>
      <c r="AB17" s="13">
        <f t="shared" si="3"/>
        <v>2400</v>
      </c>
      <c r="AC17" s="14">
        <f t="shared" si="4"/>
        <v>3900</v>
      </c>
      <c r="AE17" s="3" t="s">
        <v>14</v>
      </c>
      <c r="AF17" s="2">
        <f t="shared" si="5"/>
        <v>0</v>
      </c>
      <c r="AG17" s="2">
        <f t="shared" si="0"/>
        <v>20142.857142857141</v>
      </c>
      <c r="AH17" s="2">
        <f t="shared" si="0"/>
        <v>4013.3333333333335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8600</v>
      </c>
      <c r="AN17" s="2" t="str">
        <f t="shared" si="0"/>
        <v>N.A.</v>
      </c>
      <c r="AO17" s="2" t="str">
        <f t="shared" si="0"/>
        <v>N.A.</v>
      </c>
      <c r="AP17" s="15">
        <f t="shared" si="0"/>
        <v>2408</v>
      </c>
      <c r="AQ17" s="13">
        <f t="shared" si="0"/>
        <v>18700</v>
      </c>
      <c r="AR17" s="14">
        <f t="shared" si="0"/>
        <v>12433.846153846154</v>
      </c>
    </row>
    <row r="18" spans="1:44" ht="15" customHeight="1" thickBot="1" x14ac:dyDescent="0.3">
      <c r="A18" s="3" t="s">
        <v>15</v>
      </c>
      <c r="B18" s="2"/>
      <c r="C18" s="2">
        <v>1935000</v>
      </c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1935000</v>
      </c>
      <c r="N18" s="14">
        <f t="shared" si="2"/>
        <v>1935000</v>
      </c>
      <c r="P18" s="3" t="s">
        <v>15</v>
      </c>
      <c r="Q18" s="2">
        <v>0</v>
      </c>
      <c r="R18" s="2">
        <v>300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300</v>
      </c>
      <c r="AC18" s="21">
        <f t="shared" si="4"/>
        <v>300</v>
      </c>
      <c r="AE18" s="3" t="s">
        <v>15</v>
      </c>
      <c r="AF18" s="2" t="str">
        <f t="shared" si="5"/>
        <v>N.A.</v>
      </c>
      <c r="AG18" s="2">
        <f t="shared" si="0"/>
        <v>6450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>
        <f t="shared" si="0"/>
        <v>6450</v>
      </c>
      <c r="AR18" s="14">
        <f t="shared" si="0"/>
        <v>6450</v>
      </c>
    </row>
    <row r="19" spans="1:44" ht="15" customHeight="1" thickBot="1" x14ac:dyDescent="0.3">
      <c r="A19" s="4" t="s">
        <v>16</v>
      </c>
      <c r="B19" s="2">
        <v>0</v>
      </c>
      <c r="C19" s="2">
        <v>44235000</v>
      </c>
      <c r="D19" s="2">
        <v>3612000</v>
      </c>
      <c r="E19" s="2"/>
      <c r="F19" s="2"/>
      <c r="G19" s="2"/>
      <c r="H19" s="2"/>
      <c r="I19" s="2">
        <v>2580000</v>
      </c>
      <c r="J19" s="2"/>
      <c r="K19" s="2"/>
      <c r="L19" s="1">
        <f t="shared" ref="L19" si="6">B19+D19+F19+H19+J19</f>
        <v>3612000</v>
      </c>
      <c r="M19" s="13">
        <f t="shared" ref="M19" si="7">C19+E19+G19+I19+K19</f>
        <v>46815000</v>
      </c>
      <c r="N19" s="21">
        <f t="shared" ref="N19" si="8">L19+M19</f>
        <v>50427000</v>
      </c>
      <c r="P19" s="4" t="s">
        <v>16</v>
      </c>
      <c r="Q19" s="2">
        <v>600</v>
      </c>
      <c r="R19" s="2">
        <v>2400</v>
      </c>
      <c r="S19" s="2">
        <v>900</v>
      </c>
      <c r="T19" s="2">
        <v>0</v>
      </c>
      <c r="U19" s="2">
        <v>0</v>
      </c>
      <c r="V19" s="2">
        <v>0</v>
      </c>
      <c r="W19" s="2">
        <v>0</v>
      </c>
      <c r="X19" s="2">
        <v>300</v>
      </c>
      <c r="Y19" s="2">
        <v>0</v>
      </c>
      <c r="Z19" s="2">
        <v>0</v>
      </c>
      <c r="AA19" s="1">
        <f t="shared" ref="AA19" si="9">Q19+S19+U19+W19+Y19</f>
        <v>1500</v>
      </c>
      <c r="AB19" s="13">
        <f t="shared" ref="AB19" si="10">R19+T19+V19+X19+Z19</f>
        <v>2700</v>
      </c>
      <c r="AC19" s="14">
        <f t="shared" ref="AC19" si="11">AA19+AB19</f>
        <v>4200</v>
      </c>
      <c r="AE19" s="4" t="s">
        <v>16</v>
      </c>
      <c r="AF19" s="2">
        <f t="shared" si="5"/>
        <v>0</v>
      </c>
      <c r="AG19" s="2">
        <f t="shared" si="0"/>
        <v>18431.25</v>
      </c>
      <c r="AH19" s="2">
        <f t="shared" si="0"/>
        <v>4013.3333333333335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>
        <f t="shared" si="0"/>
        <v>8600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2408</v>
      </c>
      <c r="AQ19" s="13">
        <f t="shared" ref="AQ19" si="13">IFERROR(M19/AB19, "N.A.")</f>
        <v>17338.888888888891</v>
      </c>
      <c r="AR19" s="14">
        <f t="shared" ref="AR19" si="14">IFERROR(N19/AC19, "N.A.")</f>
        <v>12006.428571428571</v>
      </c>
    </row>
    <row r="20" spans="1:44" ht="15" customHeight="1" thickBot="1" x14ac:dyDescent="0.3">
      <c r="A20" s="5" t="s">
        <v>0</v>
      </c>
      <c r="B20" s="42">
        <f>B19+C19</f>
        <v>44235000</v>
      </c>
      <c r="C20" s="43"/>
      <c r="D20" s="42">
        <f>D19+E19</f>
        <v>3612000</v>
      </c>
      <c r="E20" s="43"/>
      <c r="F20" s="42">
        <f>F19+G19</f>
        <v>0</v>
      </c>
      <c r="G20" s="43"/>
      <c r="H20" s="42">
        <f>H19+I19</f>
        <v>2580000</v>
      </c>
      <c r="I20" s="43"/>
      <c r="J20" s="42">
        <f>J19+K19</f>
        <v>0</v>
      </c>
      <c r="K20" s="43"/>
      <c r="L20" s="42">
        <f>L19+M19</f>
        <v>50427000</v>
      </c>
      <c r="M20" s="46"/>
      <c r="N20" s="22">
        <f>B20+D20+F20+H20+J20</f>
        <v>50427000</v>
      </c>
      <c r="P20" s="5" t="s">
        <v>0</v>
      </c>
      <c r="Q20" s="42">
        <f>Q19+R19</f>
        <v>3000</v>
      </c>
      <c r="R20" s="43"/>
      <c r="S20" s="42">
        <f>S19+T19</f>
        <v>900</v>
      </c>
      <c r="T20" s="43"/>
      <c r="U20" s="42">
        <f>U19+V19</f>
        <v>0</v>
      </c>
      <c r="V20" s="43"/>
      <c r="W20" s="42">
        <f>W19+X19</f>
        <v>300</v>
      </c>
      <c r="X20" s="43"/>
      <c r="Y20" s="42">
        <f>Y19+Z19</f>
        <v>0</v>
      </c>
      <c r="Z20" s="43"/>
      <c r="AA20" s="42">
        <f>AA19+AB19</f>
        <v>4200</v>
      </c>
      <c r="AB20" s="46"/>
      <c r="AC20" s="23">
        <f>Q20+S20+U20+W20+Y20</f>
        <v>4200</v>
      </c>
      <c r="AE20" s="5" t="s">
        <v>0</v>
      </c>
      <c r="AF20" s="44">
        <f>IFERROR(B20/Q20,"N.A.")</f>
        <v>14745</v>
      </c>
      <c r="AG20" s="45"/>
      <c r="AH20" s="44">
        <f>IFERROR(D20/S20,"N.A.")</f>
        <v>4013.3333333333335</v>
      </c>
      <c r="AI20" s="45"/>
      <c r="AJ20" s="44" t="str">
        <f>IFERROR(F20/U20,"N.A.")</f>
        <v>N.A.</v>
      </c>
      <c r="AK20" s="45"/>
      <c r="AL20" s="44">
        <f>IFERROR(H20/W20,"N.A.")</f>
        <v>8600</v>
      </c>
      <c r="AM20" s="45"/>
      <c r="AN20" s="44" t="str">
        <f>IFERROR(J20/Y20,"N.A.")</f>
        <v>N.A.</v>
      </c>
      <c r="AO20" s="45"/>
      <c r="AP20" s="44">
        <f>IFERROR(L20/AA20,"N.A.")</f>
        <v>12006.428571428571</v>
      </c>
      <c r="AQ20" s="47"/>
      <c r="AR20" s="16">
        <f>IFERROR(N20/AC20, "N.A.")</f>
        <v>12006.428571428571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0</v>
      </c>
      <c r="C29" s="2">
        <v>25200000</v>
      </c>
      <c r="D29" s="2">
        <v>2322000</v>
      </c>
      <c r="E29" s="2"/>
      <c r="F29" s="2"/>
      <c r="G29" s="2"/>
      <c r="H29" s="2"/>
      <c r="I29" s="2">
        <v>2580000</v>
      </c>
      <c r="J29" s="2"/>
      <c r="K29" s="2"/>
      <c r="L29" s="1">
        <f t="shared" si="16"/>
        <v>2322000</v>
      </c>
      <c r="M29" s="13">
        <f t="shared" si="16"/>
        <v>27780000</v>
      </c>
      <c r="N29" s="14">
        <f t="shared" si="17"/>
        <v>30102000</v>
      </c>
      <c r="P29" s="3" t="s">
        <v>14</v>
      </c>
      <c r="Q29" s="2">
        <v>300</v>
      </c>
      <c r="R29" s="2">
        <v>1200</v>
      </c>
      <c r="S29" s="2">
        <v>600</v>
      </c>
      <c r="T29" s="2">
        <v>0</v>
      </c>
      <c r="U29" s="2">
        <v>0</v>
      </c>
      <c r="V29" s="2">
        <v>0</v>
      </c>
      <c r="W29" s="2">
        <v>0</v>
      </c>
      <c r="X29" s="2">
        <v>300</v>
      </c>
      <c r="Y29" s="2">
        <v>0</v>
      </c>
      <c r="Z29" s="2">
        <v>0</v>
      </c>
      <c r="AA29" s="1">
        <f t="shared" si="18"/>
        <v>900</v>
      </c>
      <c r="AB29" s="13">
        <f t="shared" si="18"/>
        <v>1500</v>
      </c>
      <c r="AC29" s="14">
        <f t="shared" si="19"/>
        <v>2400</v>
      </c>
      <c r="AE29" s="3" t="s">
        <v>14</v>
      </c>
      <c r="AF29" s="2">
        <f t="shared" si="20"/>
        <v>0</v>
      </c>
      <c r="AG29" s="2">
        <f t="shared" si="15"/>
        <v>21000</v>
      </c>
      <c r="AH29" s="2">
        <f t="shared" si="15"/>
        <v>3870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8600</v>
      </c>
      <c r="AN29" s="2" t="str">
        <f t="shared" si="15"/>
        <v>N.A.</v>
      </c>
      <c r="AO29" s="2" t="str">
        <f t="shared" si="15"/>
        <v>N.A.</v>
      </c>
      <c r="AP29" s="15">
        <f t="shared" si="15"/>
        <v>2580</v>
      </c>
      <c r="AQ29" s="13">
        <f t="shared" si="15"/>
        <v>18520</v>
      </c>
      <c r="AR29" s="14">
        <f t="shared" si="15"/>
        <v>12542.5</v>
      </c>
    </row>
    <row r="30" spans="1:44" ht="15" customHeight="1" thickBot="1" x14ac:dyDescent="0.3">
      <c r="A30" s="3" t="s">
        <v>15</v>
      </c>
      <c r="B30" s="2"/>
      <c r="C30" s="2">
        <v>1935000</v>
      </c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1935000</v>
      </c>
      <c r="N30" s="14">
        <f t="shared" si="17"/>
        <v>1935000</v>
      </c>
      <c r="P30" s="3" t="s">
        <v>15</v>
      </c>
      <c r="Q30" s="2">
        <v>0</v>
      </c>
      <c r="R30" s="2">
        <v>300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300</v>
      </c>
      <c r="AC30" s="21">
        <f t="shared" si="19"/>
        <v>300</v>
      </c>
      <c r="AE30" s="3" t="s">
        <v>15</v>
      </c>
      <c r="AF30" s="2" t="str">
        <f t="shared" si="20"/>
        <v>N.A.</v>
      </c>
      <c r="AG30" s="2">
        <f t="shared" si="15"/>
        <v>6450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>
        <f t="shared" si="15"/>
        <v>6450</v>
      </c>
      <c r="AR30" s="14">
        <f t="shared" si="15"/>
        <v>6450</v>
      </c>
    </row>
    <row r="31" spans="1:44" ht="15" customHeight="1" thickBot="1" x14ac:dyDescent="0.3">
      <c r="A31" s="4" t="s">
        <v>16</v>
      </c>
      <c r="B31" s="2">
        <v>0</v>
      </c>
      <c r="C31" s="2">
        <v>27135000</v>
      </c>
      <c r="D31" s="2">
        <v>2322000</v>
      </c>
      <c r="E31" s="2"/>
      <c r="F31" s="2"/>
      <c r="G31" s="2"/>
      <c r="H31" s="2"/>
      <c r="I31" s="2">
        <v>2580000</v>
      </c>
      <c r="J31" s="2"/>
      <c r="K31" s="2"/>
      <c r="L31" s="1">
        <f t="shared" ref="L31" si="21">B31+D31+F31+H31+J31</f>
        <v>2322000</v>
      </c>
      <c r="M31" s="13">
        <f t="shared" ref="M31" si="22">C31+E31+G31+I31+K31</f>
        <v>29715000</v>
      </c>
      <c r="N31" s="21">
        <f t="shared" ref="N31" si="23">L31+M31</f>
        <v>32037000</v>
      </c>
      <c r="P31" s="4" t="s">
        <v>16</v>
      </c>
      <c r="Q31" s="2">
        <v>300</v>
      </c>
      <c r="R31" s="2">
        <v>1500</v>
      </c>
      <c r="S31" s="2">
        <v>600</v>
      </c>
      <c r="T31" s="2">
        <v>0</v>
      </c>
      <c r="U31" s="2">
        <v>0</v>
      </c>
      <c r="V31" s="2">
        <v>0</v>
      </c>
      <c r="W31" s="2">
        <v>0</v>
      </c>
      <c r="X31" s="2">
        <v>300</v>
      </c>
      <c r="Y31" s="2">
        <v>0</v>
      </c>
      <c r="Z31" s="2">
        <v>0</v>
      </c>
      <c r="AA31" s="1">
        <f t="shared" ref="AA31" si="24">Q31+S31+U31+W31+Y31</f>
        <v>900</v>
      </c>
      <c r="AB31" s="13">
        <f t="shared" ref="AB31" si="25">R31+T31+V31+X31+Z31</f>
        <v>1800</v>
      </c>
      <c r="AC31" s="14">
        <f t="shared" ref="AC31" si="26">AA31+AB31</f>
        <v>2700</v>
      </c>
      <c r="AE31" s="4" t="s">
        <v>16</v>
      </c>
      <c r="AF31" s="2">
        <f t="shared" si="20"/>
        <v>0</v>
      </c>
      <c r="AG31" s="2">
        <f t="shared" si="15"/>
        <v>18090</v>
      </c>
      <c r="AH31" s="2">
        <f t="shared" si="15"/>
        <v>3870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>
        <f t="shared" si="15"/>
        <v>8600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2580</v>
      </c>
      <c r="AQ31" s="13">
        <f t="shared" ref="AQ31" si="28">IFERROR(M31/AB31, "N.A.")</f>
        <v>16508.333333333332</v>
      </c>
      <c r="AR31" s="14">
        <f t="shared" ref="AR31" si="29">IFERROR(N31/AC31, "N.A.")</f>
        <v>11865.555555555555</v>
      </c>
    </row>
    <row r="32" spans="1:44" ht="15" customHeight="1" thickBot="1" x14ac:dyDescent="0.3">
      <c r="A32" s="5" t="s">
        <v>0</v>
      </c>
      <c r="B32" s="42">
        <f>B31+C31</f>
        <v>27135000</v>
      </c>
      <c r="C32" s="43"/>
      <c r="D32" s="42">
        <f>D31+E31</f>
        <v>2322000</v>
      </c>
      <c r="E32" s="43"/>
      <c r="F32" s="42">
        <f>F31+G31</f>
        <v>0</v>
      </c>
      <c r="G32" s="43"/>
      <c r="H32" s="42">
        <f>H31+I31</f>
        <v>2580000</v>
      </c>
      <c r="I32" s="43"/>
      <c r="J32" s="42">
        <f>J31+K31</f>
        <v>0</v>
      </c>
      <c r="K32" s="43"/>
      <c r="L32" s="42">
        <f>L31+M31</f>
        <v>32037000</v>
      </c>
      <c r="M32" s="46"/>
      <c r="N32" s="22">
        <f>B32+D32+F32+H32+J32</f>
        <v>32037000</v>
      </c>
      <c r="P32" s="5" t="s">
        <v>0</v>
      </c>
      <c r="Q32" s="42">
        <f>Q31+R31</f>
        <v>1800</v>
      </c>
      <c r="R32" s="43"/>
      <c r="S32" s="42">
        <f>S31+T31</f>
        <v>600</v>
      </c>
      <c r="T32" s="43"/>
      <c r="U32" s="42">
        <f>U31+V31</f>
        <v>0</v>
      </c>
      <c r="V32" s="43"/>
      <c r="W32" s="42">
        <f>W31+X31</f>
        <v>300</v>
      </c>
      <c r="X32" s="43"/>
      <c r="Y32" s="42">
        <f>Y31+Z31</f>
        <v>0</v>
      </c>
      <c r="Z32" s="43"/>
      <c r="AA32" s="42">
        <f>AA31+AB31</f>
        <v>2700</v>
      </c>
      <c r="AB32" s="46"/>
      <c r="AC32" s="23">
        <f>Q32+S32+U32+W32+Y32</f>
        <v>2700</v>
      </c>
      <c r="AE32" s="5" t="s">
        <v>0</v>
      </c>
      <c r="AF32" s="44">
        <f>IFERROR(B32/Q32,"N.A.")</f>
        <v>15075</v>
      </c>
      <c r="AG32" s="45"/>
      <c r="AH32" s="44">
        <f>IFERROR(D32/S32,"N.A.")</f>
        <v>3870</v>
      </c>
      <c r="AI32" s="45"/>
      <c r="AJ32" s="44" t="str">
        <f>IFERROR(F32/U32,"N.A.")</f>
        <v>N.A.</v>
      </c>
      <c r="AK32" s="45"/>
      <c r="AL32" s="44">
        <f>IFERROR(H32/W32,"N.A.")</f>
        <v>8600</v>
      </c>
      <c r="AM32" s="45"/>
      <c r="AN32" s="44" t="str">
        <f>IFERROR(J32/Y32,"N.A.")</f>
        <v>N.A.</v>
      </c>
      <c r="AO32" s="45"/>
      <c r="AP32" s="44">
        <f>IFERROR(L32/AA32,"N.A.")</f>
        <v>11865.555555555555</v>
      </c>
      <c r="AQ32" s="47"/>
      <c r="AR32" s="16">
        <f>IFERROR(N32/AC32, "N.A.")</f>
        <v>11865.555555555555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0</v>
      </c>
      <c r="C41" s="2">
        <v>17100000</v>
      </c>
      <c r="D41" s="2">
        <v>1290000</v>
      </c>
      <c r="E41" s="2"/>
      <c r="F41" s="2"/>
      <c r="G41" s="2"/>
      <c r="H41" s="2"/>
      <c r="I41" s="2"/>
      <c r="J41" s="2"/>
      <c r="K41" s="2"/>
      <c r="L41" s="1">
        <f t="shared" si="31"/>
        <v>1290000</v>
      </c>
      <c r="M41" s="13">
        <f t="shared" si="31"/>
        <v>17100000</v>
      </c>
      <c r="N41" s="14">
        <f t="shared" si="32"/>
        <v>18390000</v>
      </c>
      <c r="P41" s="3" t="s">
        <v>14</v>
      </c>
      <c r="Q41" s="2">
        <v>300</v>
      </c>
      <c r="R41" s="2">
        <v>900</v>
      </c>
      <c r="S41" s="2">
        <v>300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600</v>
      </c>
      <c r="AB41" s="13">
        <f t="shared" si="33"/>
        <v>900</v>
      </c>
      <c r="AC41" s="14">
        <f t="shared" si="34"/>
        <v>1500</v>
      </c>
      <c r="AE41" s="3" t="s">
        <v>14</v>
      </c>
      <c r="AF41" s="2">
        <f t="shared" si="35"/>
        <v>0</v>
      </c>
      <c r="AG41" s="2">
        <f t="shared" si="30"/>
        <v>19000</v>
      </c>
      <c r="AH41" s="2">
        <f t="shared" si="30"/>
        <v>4300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2150</v>
      </c>
      <c r="AQ41" s="13">
        <f t="shared" si="30"/>
        <v>19000</v>
      </c>
      <c r="AR41" s="14">
        <f t="shared" si="30"/>
        <v>12260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0</v>
      </c>
      <c r="C43" s="2">
        <v>17100000</v>
      </c>
      <c r="D43" s="2">
        <v>1290000</v>
      </c>
      <c r="E43" s="2"/>
      <c r="F43" s="2"/>
      <c r="G43" s="2"/>
      <c r="H43" s="2"/>
      <c r="I43" s="2"/>
      <c r="J43" s="2"/>
      <c r="K43" s="2"/>
      <c r="L43" s="1">
        <f t="shared" ref="L43" si="36">B43+D43+F43+H43+J43</f>
        <v>1290000</v>
      </c>
      <c r="M43" s="13">
        <f t="shared" ref="M43" si="37">C43+E43+G43+I43+K43</f>
        <v>17100000</v>
      </c>
      <c r="N43" s="21">
        <f t="shared" ref="N43" si="38">L43+M43</f>
        <v>18390000</v>
      </c>
      <c r="P43" s="4" t="s">
        <v>16</v>
      </c>
      <c r="Q43" s="2">
        <v>300</v>
      </c>
      <c r="R43" s="2">
        <v>900</v>
      </c>
      <c r="S43" s="2">
        <v>300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1">
        <f t="shared" ref="AA43" si="39">Q43+S43+U43+W43+Y43</f>
        <v>600</v>
      </c>
      <c r="AB43" s="13">
        <f t="shared" ref="AB43" si="40">R43+T43+V43+X43+Z43</f>
        <v>900</v>
      </c>
      <c r="AC43" s="21">
        <f t="shared" ref="AC43" si="41">AA43+AB43</f>
        <v>1500</v>
      </c>
      <c r="AE43" s="4" t="s">
        <v>16</v>
      </c>
      <c r="AF43" s="2">
        <f t="shared" si="35"/>
        <v>0</v>
      </c>
      <c r="AG43" s="2">
        <f t="shared" si="30"/>
        <v>19000</v>
      </c>
      <c r="AH43" s="2">
        <f t="shared" si="30"/>
        <v>4300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2150</v>
      </c>
      <c r="AQ43" s="13">
        <f t="shared" ref="AQ43" si="43">IFERROR(M43/AB43, "N.A.")</f>
        <v>19000</v>
      </c>
      <c r="AR43" s="14">
        <f t="shared" ref="AR43" si="44">IFERROR(N43/AC43, "N.A.")</f>
        <v>12260</v>
      </c>
    </row>
    <row r="44" spans="1:44" ht="15" customHeight="1" thickBot="1" x14ac:dyDescent="0.3">
      <c r="A44" s="5" t="s">
        <v>0</v>
      </c>
      <c r="B44" s="42">
        <f>B43+C43</f>
        <v>17100000</v>
      </c>
      <c r="C44" s="43"/>
      <c r="D44" s="42">
        <f>D43+E43</f>
        <v>1290000</v>
      </c>
      <c r="E44" s="43"/>
      <c r="F44" s="42">
        <f>F43+G43</f>
        <v>0</v>
      </c>
      <c r="G44" s="43"/>
      <c r="H44" s="42">
        <f>H43+I43</f>
        <v>0</v>
      </c>
      <c r="I44" s="43"/>
      <c r="J44" s="42">
        <f>J43+K43</f>
        <v>0</v>
      </c>
      <c r="K44" s="43"/>
      <c r="L44" s="42">
        <f>L43+M43</f>
        <v>18390000</v>
      </c>
      <c r="M44" s="46"/>
      <c r="N44" s="22">
        <f>B44+D44+F44+H44+J44</f>
        <v>18390000</v>
      </c>
      <c r="P44" s="5" t="s">
        <v>0</v>
      </c>
      <c r="Q44" s="42">
        <f>Q43+R43</f>
        <v>1200</v>
      </c>
      <c r="R44" s="43"/>
      <c r="S44" s="42">
        <f>S43+T43</f>
        <v>300</v>
      </c>
      <c r="T44" s="43"/>
      <c r="U44" s="42">
        <f>U43+V43</f>
        <v>0</v>
      </c>
      <c r="V44" s="43"/>
      <c r="W44" s="42">
        <f>W43+X43</f>
        <v>0</v>
      </c>
      <c r="X44" s="43"/>
      <c r="Y44" s="42">
        <f>Y43+Z43</f>
        <v>0</v>
      </c>
      <c r="Z44" s="43"/>
      <c r="AA44" s="42">
        <f>AA43+AB43</f>
        <v>1500</v>
      </c>
      <c r="AB44" s="46"/>
      <c r="AC44" s="22">
        <f>Q44+S44+U44+W44+Y44</f>
        <v>1500</v>
      </c>
      <c r="AE44" s="5" t="s">
        <v>0</v>
      </c>
      <c r="AF44" s="44">
        <f>IFERROR(B44/Q44,"N.A.")</f>
        <v>14250</v>
      </c>
      <c r="AG44" s="45"/>
      <c r="AH44" s="44">
        <f>IFERROR(D44/S44,"N.A.")</f>
        <v>4300</v>
      </c>
      <c r="AI44" s="45"/>
      <c r="AJ44" s="44" t="str">
        <f>IFERROR(F44/U44,"N.A.")</f>
        <v>N.A.</v>
      </c>
      <c r="AK44" s="45"/>
      <c r="AL44" s="44" t="str">
        <f>IFERROR(H44/W44,"N.A.")</f>
        <v>N.A.</v>
      </c>
      <c r="AM44" s="45"/>
      <c r="AN44" s="44" t="str">
        <f>IFERROR(J44/Y44,"N.A.")</f>
        <v>N.A.</v>
      </c>
      <c r="AO44" s="45"/>
      <c r="AP44" s="44">
        <f>IFERROR(L44/AA44,"N.A.")</f>
        <v>12260</v>
      </c>
      <c r="AQ44" s="47"/>
      <c r="AR44" s="16">
        <f>IFERROR(N44/AC44, "N.A.")</f>
        <v>12260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266530552.00000012</v>
      </c>
      <c r="C15" s="2"/>
      <c r="D15" s="2">
        <v>76514634.999999985</v>
      </c>
      <c r="E15" s="2"/>
      <c r="F15" s="2">
        <v>129697840.00000003</v>
      </c>
      <c r="G15" s="2"/>
      <c r="H15" s="2">
        <v>625290201.00000012</v>
      </c>
      <c r="I15" s="2"/>
      <c r="J15" s="2">
        <v>0</v>
      </c>
      <c r="K15" s="2"/>
      <c r="L15" s="1">
        <f>B15+D15+F15+H15+J15</f>
        <v>1098033228.0000002</v>
      </c>
      <c r="M15" s="13">
        <f>C15+E15+G15+I15+K15</f>
        <v>0</v>
      </c>
      <c r="N15" s="14">
        <f>L15+M15</f>
        <v>1098033228.0000002</v>
      </c>
      <c r="P15" s="3" t="s">
        <v>12</v>
      </c>
      <c r="Q15" s="2">
        <v>42199</v>
      </c>
      <c r="R15" s="2">
        <v>0</v>
      </c>
      <c r="S15" s="2">
        <v>13777</v>
      </c>
      <c r="T15" s="2">
        <v>0</v>
      </c>
      <c r="U15" s="2">
        <v>18724</v>
      </c>
      <c r="V15" s="2">
        <v>0</v>
      </c>
      <c r="W15" s="2">
        <v>127582</v>
      </c>
      <c r="X15" s="2">
        <v>0</v>
      </c>
      <c r="Y15" s="2">
        <v>12670</v>
      </c>
      <c r="Z15" s="2">
        <v>0</v>
      </c>
      <c r="AA15" s="1">
        <f>Q15+S15+U15+W15+Y15</f>
        <v>214952</v>
      </c>
      <c r="AB15" s="13">
        <f>R15+T15+V15+X15+Z15</f>
        <v>0</v>
      </c>
      <c r="AC15" s="14">
        <f>AA15+AB15</f>
        <v>214952</v>
      </c>
      <c r="AE15" s="3" t="s">
        <v>12</v>
      </c>
      <c r="AF15" s="2">
        <f>IFERROR(B15/Q15, "N.A.")</f>
        <v>6316.0395270030122</v>
      </c>
      <c r="AG15" s="2" t="str">
        <f t="shared" ref="AG15:AR19" si="0">IFERROR(C15/R15, "N.A.")</f>
        <v>N.A.</v>
      </c>
      <c r="AH15" s="2">
        <f t="shared" si="0"/>
        <v>5553.7950932713929</v>
      </c>
      <c r="AI15" s="2" t="str">
        <f t="shared" si="0"/>
        <v>N.A.</v>
      </c>
      <c r="AJ15" s="2">
        <f t="shared" si="0"/>
        <v>6926.8233283486452</v>
      </c>
      <c r="AK15" s="2" t="str">
        <f t="shared" si="0"/>
        <v>N.A.</v>
      </c>
      <c r="AL15" s="2">
        <f t="shared" si="0"/>
        <v>4901.0848003636884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5108.2717443894462</v>
      </c>
      <c r="AQ15" s="13" t="str">
        <f t="shared" si="0"/>
        <v>N.A.</v>
      </c>
      <c r="AR15" s="14">
        <f t="shared" si="0"/>
        <v>5108.2717443894462</v>
      </c>
    </row>
    <row r="16" spans="1:44" ht="15" customHeight="1" thickBot="1" x14ac:dyDescent="0.3">
      <c r="A16" s="3" t="s">
        <v>13</v>
      </c>
      <c r="B16" s="2">
        <v>167520124.00000006</v>
      </c>
      <c r="C16" s="2">
        <v>16014050</v>
      </c>
      <c r="D16" s="2">
        <v>1005340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168525464.00000006</v>
      </c>
      <c r="M16" s="13">
        <f t="shared" si="1"/>
        <v>16014050</v>
      </c>
      <c r="N16" s="14">
        <f t="shared" ref="N16:N18" si="2">L16+M16</f>
        <v>184539514.00000006</v>
      </c>
      <c r="P16" s="3" t="s">
        <v>13</v>
      </c>
      <c r="Q16" s="2">
        <v>33539</v>
      </c>
      <c r="R16" s="2">
        <v>1468</v>
      </c>
      <c r="S16" s="2">
        <v>334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33873</v>
      </c>
      <c r="AB16" s="13">
        <f t="shared" si="3"/>
        <v>1468</v>
      </c>
      <c r="AC16" s="14">
        <f t="shared" ref="AC16:AC18" si="4">AA16+AB16</f>
        <v>35341</v>
      </c>
      <c r="AE16" s="3" t="s">
        <v>13</v>
      </c>
      <c r="AF16" s="2">
        <f t="shared" ref="AF16:AF19" si="5">IFERROR(B16/Q16, "N.A.")</f>
        <v>4994.78589105221</v>
      </c>
      <c r="AG16" s="2">
        <f t="shared" si="0"/>
        <v>10908.75340599455</v>
      </c>
      <c r="AH16" s="2">
        <f t="shared" si="0"/>
        <v>3010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4975.2151861364528</v>
      </c>
      <c r="AQ16" s="13">
        <f t="shared" si="0"/>
        <v>10908.75340599455</v>
      </c>
      <c r="AR16" s="14">
        <f t="shared" si="0"/>
        <v>5221.6834271808966</v>
      </c>
    </row>
    <row r="17" spans="1:44" ht="15" customHeight="1" thickBot="1" x14ac:dyDescent="0.3">
      <c r="A17" s="3" t="s">
        <v>14</v>
      </c>
      <c r="B17" s="2">
        <v>624868655.00000012</v>
      </c>
      <c r="C17" s="2">
        <v>3015361941.0000057</v>
      </c>
      <c r="D17" s="2">
        <v>202990655.00000006</v>
      </c>
      <c r="E17" s="2">
        <v>57651490</v>
      </c>
      <c r="F17" s="2"/>
      <c r="G17" s="2">
        <v>153103539.99999994</v>
      </c>
      <c r="H17" s="2"/>
      <c r="I17" s="2">
        <v>204200639.99999997</v>
      </c>
      <c r="J17" s="2">
        <v>0</v>
      </c>
      <c r="K17" s="2"/>
      <c r="L17" s="1">
        <f t="shared" si="1"/>
        <v>827859310.00000024</v>
      </c>
      <c r="M17" s="13">
        <f t="shared" si="1"/>
        <v>3430317611.0000057</v>
      </c>
      <c r="N17" s="14">
        <f t="shared" si="2"/>
        <v>4258176921.0000057</v>
      </c>
      <c r="P17" s="3" t="s">
        <v>14</v>
      </c>
      <c r="Q17" s="2">
        <v>116459</v>
      </c>
      <c r="R17" s="2">
        <v>419719</v>
      </c>
      <c r="S17" s="2">
        <v>23787</v>
      </c>
      <c r="T17" s="2">
        <v>6817</v>
      </c>
      <c r="U17" s="2">
        <v>0</v>
      </c>
      <c r="V17" s="2">
        <v>24353</v>
      </c>
      <c r="W17" s="2">
        <v>0</v>
      </c>
      <c r="X17" s="2">
        <v>31212</v>
      </c>
      <c r="Y17" s="2">
        <v>12593</v>
      </c>
      <c r="Z17" s="2">
        <v>0</v>
      </c>
      <c r="AA17" s="1">
        <f t="shared" si="3"/>
        <v>152839</v>
      </c>
      <c r="AB17" s="13">
        <f t="shared" si="3"/>
        <v>482101</v>
      </c>
      <c r="AC17" s="14">
        <f t="shared" si="4"/>
        <v>634940</v>
      </c>
      <c r="AE17" s="3" t="s">
        <v>14</v>
      </c>
      <c r="AF17" s="2">
        <f t="shared" si="5"/>
        <v>5365.5677534583001</v>
      </c>
      <c r="AG17" s="2">
        <f t="shared" si="0"/>
        <v>7184.2397913842497</v>
      </c>
      <c r="AH17" s="2">
        <f t="shared" si="0"/>
        <v>8533.6803716315662</v>
      </c>
      <c r="AI17" s="2">
        <f t="shared" si="0"/>
        <v>8457.0177497432887</v>
      </c>
      <c r="AJ17" s="2" t="str">
        <f t="shared" si="0"/>
        <v>N.A.</v>
      </c>
      <c r="AK17" s="2">
        <f t="shared" si="0"/>
        <v>6286.8451525479386</v>
      </c>
      <c r="AL17" s="2" t="str">
        <f t="shared" si="0"/>
        <v>N.A.</v>
      </c>
      <c r="AM17" s="2">
        <f t="shared" si="0"/>
        <v>6542.3760092272196</v>
      </c>
      <c r="AN17" s="2">
        <f t="shared" si="0"/>
        <v>0</v>
      </c>
      <c r="AO17" s="2" t="str">
        <f t="shared" si="0"/>
        <v>N.A.</v>
      </c>
      <c r="AP17" s="15">
        <f t="shared" si="0"/>
        <v>5416.5449263604196</v>
      </c>
      <c r="AQ17" s="13">
        <f t="shared" si="0"/>
        <v>7115.3505406543563</v>
      </c>
      <c r="AR17" s="14">
        <f t="shared" si="0"/>
        <v>6706.4241046398174</v>
      </c>
    </row>
    <row r="18" spans="1:44" ht="15" customHeight="1" thickBot="1" x14ac:dyDescent="0.3">
      <c r="A18" s="3" t="s">
        <v>15</v>
      </c>
      <c r="B18" s="2">
        <v>38151325</v>
      </c>
      <c r="C18" s="2">
        <v>7582279.9999999991</v>
      </c>
      <c r="D18" s="2">
        <v>12023143.999999998</v>
      </c>
      <c r="E18" s="2">
        <v>2256640</v>
      </c>
      <c r="F18" s="2"/>
      <c r="G18" s="2">
        <v>22931228.000000007</v>
      </c>
      <c r="H18" s="2">
        <v>20499899.000000007</v>
      </c>
      <c r="I18" s="2"/>
      <c r="J18" s="2">
        <v>0</v>
      </c>
      <c r="K18" s="2"/>
      <c r="L18" s="1">
        <f t="shared" si="1"/>
        <v>70674368</v>
      </c>
      <c r="M18" s="13">
        <f t="shared" si="1"/>
        <v>32770148.000000007</v>
      </c>
      <c r="N18" s="14">
        <f t="shared" si="2"/>
        <v>103444516</v>
      </c>
      <c r="P18" s="3" t="s">
        <v>15</v>
      </c>
      <c r="Q18" s="2">
        <v>8550</v>
      </c>
      <c r="R18" s="2">
        <v>1637</v>
      </c>
      <c r="S18" s="2">
        <v>2312</v>
      </c>
      <c r="T18" s="2">
        <v>328</v>
      </c>
      <c r="U18" s="2">
        <v>0</v>
      </c>
      <c r="V18" s="2">
        <v>5210</v>
      </c>
      <c r="W18" s="2">
        <v>24656</v>
      </c>
      <c r="X18" s="2">
        <v>0</v>
      </c>
      <c r="Y18" s="2">
        <v>5359</v>
      </c>
      <c r="Z18" s="2">
        <v>0</v>
      </c>
      <c r="AA18" s="1">
        <f t="shared" si="3"/>
        <v>40877</v>
      </c>
      <c r="AB18" s="13">
        <f t="shared" si="3"/>
        <v>7175</v>
      </c>
      <c r="AC18" s="21">
        <f t="shared" si="4"/>
        <v>48052</v>
      </c>
      <c r="AE18" s="3" t="s">
        <v>15</v>
      </c>
      <c r="AF18" s="2">
        <f t="shared" si="5"/>
        <v>4462.1432748538009</v>
      </c>
      <c r="AG18" s="2">
        <f t="shared" si="0"/>
        <v>4631.8142944410502</v>
      </c>
      <c r="AH18" s="2">
        <f t="shared" si="0"/>
        <v>5200.3217993079579</v>
      </c>
      <c r="AI18" s="2">
        <f t="shared" si="0"/>
        <v>6880</v>
      </c>
      <c r="AJ18" s="2" t="str">
        <f t="shared" si="0"/>
        <v>N.A.</v>
      </c>
      <c r="AK18" s="2">
        <f t="shared" si="0"/>
        <v>4401.3873320537441</v>
      </c>
      <c r="AL18" s="2">
        <f t="shared" si="0"/>
        <v>831.43652660610019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1728.9519289576044</v>
      </c>
      <c r="AQ18" s="13">
        <f t="shared" si="0"/>
        <v>4567.2680139372833</v>
      </c>
      <c r="AR18" s="14">
        <f t="shared" si="0"/>
        <v>2152.7619245817032</v>
      </c>
    </row>
    <row r="19" spans="1:44" ht="15" customHeight="1" thickBot="1" x14ac:dyDescent="0.3">
      <c r="A19" s="4" t="s">
        <v>16</v>
      </c>
      <c r="B19" s="2">
        <v>1097070655.9999993</v>
      </c>
      <c r="C19" s="2">
        <v>3038958270.9999986</v>
      </c>
      <c r="D19" s="2">
        <v>292533774.00000012</v>
      </c>
      <c r="E19" s="2">
        <v>59908130</v>
      </c>
      <c r="F19" s="2">
        <v>129697840.00000003</v>
      </c>
      <c r="G19" s="2">
        <v>176034767.99999994</v>
      </c>
      <c r="H19" s="2">
        <v>645790100.00000072</v>
      </c>
      <c r="I19" s="2">
        <v>204200639.99999997</v>
      </c>
      <c r="J19" s="2">
        <v>0</v>
      </c>
      <c r="K19" s="2"/>
      <c r="L19" s="1">
        <f t="shared" ref="L19" si="6">B19+D19+F19+H19+J19</f>
        <v>2165092370</v>
      </c>
      <c r="M19" s="13">
        <f t="shared" ref="M19" si="7">C19+E19+G19+I19+K19</f>
        <v>3479101808.9999986</v>
      </c>
      <c r="N19" s="21">
        <f t="shared" ref="N19" si="8">L19+M19</f>
        <v>5644194178.9999981</v>
      </c>
      <c r="P19" s="4" t="s">
        <v>16</v>
      </c>
      <c r="Q19" s="2">
        <v>200747</v>
      </c>
      <c r="R19" s="2">
        <v>422824</v>
      </c>
      <c r="S19" s="2">
        <v>40210</v>
      </c>
      <c r="T19" s="2">
        <v>7145</v>
      </c>
      <c r="U19" s="2">
        <v>18724</v>
      </c>
      <c r="V19" s="2">
        <v>29563</v>
      </c>
      <c r="W19" s="2">
        <v>152238</v>
      </c>
      <c r="X19" s="2">
        <v>31212</v>
      </c>
      <c r="Y19" s="2">
        <v>30622</v>
      </c>
      <c r="Z19" s="2">
        <v>0</v>
      </c>
      <c r="AA19" s="1">
        <f t="shared" ref="AA19" si="9">Q19+S19+U19+W19+Y19</f>
        <v>442541</v>
      </c>
      <c r="AB19" s="13">
        <f t="shared" ref="AB19" si="10">R19+T19+V19+X19+Z19</f>
        <v>490744</v>
      </c>
      <c r="AC19" s="14">
        <f t="shared" ref="AC19" si="11">AA19+AB19</f>
        <v>933285</v>
      </c>
      <c r="AE19" s="4" t="s">
        <v>16</v>
      </c>
      <c r="AF19" s="2">
        <f t="shared" si="5"/>
        <v>5464.9417226658397</v>
      </c>
      <c r="AG19" s="2">
        <f t="shared" si="0"/>
        <v>7187.2889689326967</v>
      </c>
      <c r="AH19" s="2">
        <f t="shared" si="0"/>
        <v>7275.1498134792373</v>
      </c>
      <c r="AI19" s="2">
        <f t="shared" si="0"/>
        <v>8384.6228131560529</v>
      </c>
      <c r="AJ19" s="2">
        <f t="shared" si="0"/>
        <v>6926.8233283486452</v>
      </c>
      <c r="AK19" s="2">
        <f t="shared" si="0"/>
        <v>5954.5637452220662</v>
      </c>
      <c r="AL19" s="2">
        <f t="shared" si="0"/>
        <v>4241.977035956862</v>
      </c>
      <c r="AM19" s="2">
        <f t="shared" si="0"/>
        <v>6542.3760092272196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4892.4108048745766</v>
      </c>
      <c r="AQ19" s="13">
        <f t="shared" ref="AQ19" si="13">IFERROR(M19/AB19, "N.A.")</f>
        <v>7089.443394111795</v>
      </c>
      <c r="AR19" s="14">
        <f t="shared" ref="AR19" si="14">IFERROR(N19/AC19, "N.A.")</f>
        <v>6047.6640886760188</v>
      </c>
    </row>
    <row r="20" spans="1:44" ht="15" customHeight="1" thickBot="1" x14ac:dyDescent="0.3">
      <c r="A20" s="5" t="s">
        <v>0</v>
      </c>
      <c r="B20" s="42">
        <f>B19+C19</f>
        <v>4136028926.9999981</v>
      </c>
      <c r="C20" s="43"/>
      <c r="D20" s="42">
        <f>D19+E19</f>
        <v>352441904.00000012</v>
      </c>
      <c r="E20" s="43"/>
      <c r="F20" s="42">
        <f>F19+G19</f>
        <v>305732608</v>
      </c>
      <c r="G20" s="43"/>
      <c r="H20" s="42">
        <f>H19+I19</f>
        <v>849990740.00000072</v>
      </c>
      <c r="I20" s="43"/>
      <c r="J20" s="42">
        <f>J19+K19</f>
        <v>0</v>
      </c>
      <c r="K20" s="43"/>
      <c r="L20" s="42">
        <f>L19+M19</f>
        <v>5644194178.9999981</v>
      </c>
      <c r="M20" s="46"/>
      <c r="N20" s="22">
        <f>B20+D20+F20+H20+J20</f>
        <v>5644194178.999999</v>
      </c>
      <c r="P20" s="5" t="s">
        <v>0</v>
      </c>
      <c r="Q20" s="42">
        <f>Q19+R19</f>
        <v>623571</v>
      </c>
      <c r="R20" s="43"/>
      <c r="S20" s="42">
        <f>S19+T19</f>
        <v>47355</v>
      </c>
      <c r="T20" s="43"/>
      <c r="U20" s="42">
        <f>U19+V19</f>
        <v>48287</v>
      </c>
      <c r="V20" s="43"/>
      <c r="W20" s="42">
        <f>W19+X19</f>
        <v>183450</v>
      </c>
      <c r="X20" s="43"/>
      <c r="Y20" s="42">
        <f>Y19+Z19</f>
        <v>30622</v>
      </c>
      <c r="Z20" s="43"/>
      <c r="AA20" s="42">
        <f>AA19+AB19</f>
        <v>933285</v>
      </c>
      <c r="AB20" s="46"/>
      <c r="AC20" s="23">
        <f>Q20+S20+U20+W20+Y20</f>
        <v>933285</v>
      </c>
      <c r="AE20" s="5" t="s">
        <v>0</v>
      </c>
      <c r="AF20" s="44">
        <f>IFERROR(B20/Q20,"N.A.")</f>
        <v>6632.8115435130849</v>
      </c>
      <c r="AG20" s="45"/>
      <c r="AH20" s="44">
        <f>IFERROR(D20/S20,"N.A.")</f>
        <v>7442.5489177489198</v>
      </c>
      <c r="AI20" s="45"/>
      <c r="AJ20" s="44">
        <f>IFERROR(F20/U20,"N.A.")</f>
        <v>6331.5718102180708</v>
      </c>
      <c r="AK20" s="45"/>
      <c r="AL20" s="44">
        <f>IFERROR(H20/W20,"N.A.")</f>
        <v>4633.3646225129505</v>
      </c>
      <c r="AM20" s="45"/>
      <c r="AN20" s="44">
        <f>IFERROR(J20/Y20,"N.A.")</f>
        <v>0</v>
      </c>
      <c r="AO20" s="45"/>
      <c r="AP20" s="44">
        <f>IFERROR(L20/AA20,"N.A.")</f>
        <v>6047.6640886760188</v>
      </c>
      <c r="AQ20" s="47"/>
      <c r="AR20" s="16">
        <f>IFERROR(N20/AC20, "N.A.")</f>
        <v>6047.6640886760197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223184053.99999997</v>
      </c>
      <c r="C27" s="2"/>
      <c r="D27" s="2">
        <v>68945695.000000015</v>
      </c>
      <c r="E27" s="2"/>
      <c r="F27" s="2">
        <v>103101900</v>
      </c>
      <c r="G27" s="2"/>
      <c r="H27" s="2">
        <v>411567541.00000012</v>
      </c>
      <c r="I27" s="2"/>
      <c r="J27" s="2">
        <v>0</v>
      </c>
      <c r="K27" s="2"/>
      <c r="L27" s="1">
        <f>B27+D27+F27+H27+J27</f>
        <v>806799190.00000012</v>
      </c>
      <c r="M27" s="13">
        <f>C27+E27+G27+I27+K27</f>
        <v>0</v>
      </c>
      <c r="N27" s="14">
        <f>L27+M27</f>
        <v>806799190.00000012</v>
      </c>
      <c r="P27" s="3" t="s">
        <v>12</v>
      </c>
      <c r="Q27" s="2">
        <v>30902</v>
      </c>
      <c r="R27" s="2">
        <v>0</v>
      </c>
      <c r="S27" s="2">
        <v>11678</v>
      </c>
      <c r="T27" s="2">
        <v>0</v>
      </c>
      <c r="U27" s="2">
        <v>12924</v>
      </c>
      <c r="V27" s="2">
        <v>0</v>
      </c>
      <c r="W27" s="2">
        <v>65404</v>
      </c>
      <c r="X27" s="2">
        <v>0</v>
      </c>
      <c r="Y27" s="2">
        <v>3135</v>
      </c>
      <c r="Z27" s="2">
        <v>0</v>
      </c>
      <c r="AA27" s="1">
        <f>Q27+S27+U27+W27+Y27</f>
        <v>124043</v>
      </c>
      <c r="AB27" s="13">
        <f>R27+T27+V27+X27+Z27</f>
        <v>0</v>
      </c>
      <c r="AC27" s="14">
        <f>AA27+AB27</f>
        <v>124043</v>
      </c>
      <c r="AE27" s="3" t="s">
        <v>12</v>
      </c>
      <c r="AF27" s="2">
        <f>IFERROR(B27/Q27, "N.A.")</f>
        <v>7222.3174551808934</v>
      </c>
      <c r="AG27" s="2" t="str">
        <f t="shared" ref="AG27:AR31" si="15">IFERROR(C27/R27, "N.A.")</f>
        <v>N.A.</v>
      </c>
      <c r="AH27" s="2">
        <f t="shared" si="15"/>
        <v>5903.8957869498217</v>
      </c>
      <c r="AI27" s="2" t="str">
        <f t="shared" si="15"/>
        <v>N.A.</v>
      </c>
      <c r="AJ27" s="2">
        <f t="shared" si="15"/>
        <v>7977.55338904364</v>
      </c>
      <c r="AK27" s="2" t="str">
        <f t="shared" si="15"/>
        <v>N.A.</v>
      </c>
      <c r="AL27" s="2">
        <f t="shared" si="15"/>
        <v>6292.696792245124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6504.189595543482</v>
      </c>
      <c r="AQ27" s="13" t="str">
        <f t="shared" si="15"/>
        <v>N.A.</v>
      </c>
      <c r="AR27" s="14">
        <f t="shared" si="15"/>
        <v>6504.189595543482</v>
      </c>
    </row>
    <row r="28" spans="1:44" ht="15" customHeight="1" thickBot="1" x14ac:dyDescent="0.3">
      <c r="A28" s="3" t="s">
        <v>13</v>
      </c>
      <c r="B28" s="2">
        <v>13944969.999999998</v>
      </c>
      <c r="C28" s="2">
        <v>13212600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13944969.999999998</v>
      </c>
      <c r="M28" s="13">
        <f t="shared" si="16"/>
        <v>13212600</v>
      </c>
      <c r="N28" s="14">
        <f t="shared" ref="N28:N30" si="17">L28+M28</f>
        <v>27157570</v>
      </c>
      <c r="P28" s="3" t="s">
        <v>13</v>
      </c>
      <c r="Q28" s="2">
        <v>1733</v>
      </c>
      <c r="R28" s="2">
        <v>1073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1733</v>
      </c>
      <c r="AB28" s="13">
        <f t="shared" si="18"/>
        <v>1073</v>
      </c>
      <c r="AC28" s="14">
        <f t="shared" ref="AC28:AC30" si="19">AA28+AB28</f>
        <v>2806</v>
      </c>
      <c r="AE28" s="3" t="s">
        <v>13</v>
      </c>
      <c r="AF28" s="2">
        <f t="shared" ref="AF28:AF31" si="20">IFERROR(B28/Q28, "N.A.")</f>
        <v>8046.7224466243497</v>
      </c>
      <c r="AG28" s="2">
        <f t="shared" si="15"/>
        <v>12313.699906803355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8046.7224466243497</v>
      </c>
      <c r="AQ28" s="13">
        <f t="shared" si="15"/>
        <v>12313.699906803355</v>
      </c>
      <c r="AR28" s="14">
        <f t="shared" si="15"/>
        <v>9678.3927298645758</v>
      </c>
    </row>
    <row r="29" spans="1:44" ht="15" customHeight="1" thickBot="1" x14ac:dyDescent="0.3">
      <c r="A29" s="3" t="s">
        <v>14</v>
      </c>
      <c r="B29" s="2">
        <v>436380164.99999976</v>
      </c>
      <c r="C29" s="2">
        <v>1969371794.9999993</v>
      </c>
      <c r="D29" s="2">
        <v>155516615.00000003</v>
      </c>
      <c r="E29" s="2">
        <v>38321489.999999993</v>
      </c>
      <c r="F29" s="2"/>
      <c r="G29" s="2">
        <v>122216940.00000004</v>
      </c>
      <c r="H29" s="2"/>
      <c r="I29" s="2">
        <v>141119750.00000003</v>
      </c>
      <c r="J29" s="2">
        <v>0</v>
      </c>
      <c r="K29" s="2"/>
      <c r="L29" s="1">
        <f t="shared" si="16"/>
        <v>591896779.99999976</v>
      </c>
      <c r="M29" s="13">
        <f t="shared" si="16"/>
        <v>2271029974.9999995</v>
      </c>
      <c r="N29" s="14">
        <f t="shared" si="17"/>
        <v>2862926754.999999</v>
      </c>
      <c r="P29" s="3" t="s">
        <v>14</v>
      </c>
      <c r="Q29" s="2">
        <v>75268</v>
      </c>
      <c r="R29" s="2">
        <v>258184</v>
      </c>
      <c r="S29" s="2">
        <v>17073</v>
      </c>
      <c r="T29" s="2">
        <v>4913</v>
      </c>
      <c r="U29" s="2">
        <v>0</v>
      </c>
      <c r="V29" s="2">
        <v>19188</v>
      </c>
      <c r="W29" s="2">
        <v>0</v>
      </c>
      <c r="X29" s="2">
        <v>21141</v>
      </c>
      <c r="Y29" s="2">
        <v>5119</v>
      </c>
      <c r="Z29" s="2">
        <v>0</v>
      </c>
      <c r="AA29" s="1">
        <f t="shared" si="18"/>
        <v>97460</v>
      </c>
      <c r="AB29" s="13">
        <f t="shared" si="18"/>
        <v>303426</v>
      </c>
      <c r="AC29" s="14">
        <f t="shared" si="19"/>
        <v>400886</v>
      </c>
      <c r="AE29" s="3" t="s">
        <v>14</v>
      </c>
      <c r="AF29" s="2">
        <f t="shared" si="20"/>
        <v>5797.6851384386428</v>
      </c>
      <c r="AG29" s="2">
        <f t="shared" si="15"/>
        <v>7627.7840416137296</v>
      </c>
      <c r="AH29" s="2">
        <f t="shared" si="15"/>
        <v>9108.9213963568218</v>
      </c>
      <c r="AI29" s="2">
        <f t="shared" si="15"/>
        <v>7800.0183187461816</v>
      </c>
      <c r="AJ29" s="2" t="str">
        <f t="shared" si="15"/>
        <v>N.A.</v>
      </c>
      <c r="AK29" s="2">
        <f t="shared" si="15"/>
        <v>6369.4465290806775</v>
      </c>
      <c r="AL29" s="2" t="str">
        <f t="shared" si="15"/>
        <v>N.A.</v>
      </c>
      <c r="AM29" s="2">
        <f t="shared" si="15"/>
        <v>6675.1691026914541</v>
      </c>
      <c r="AN29" s="2">
        <f t="shared" si="15"/>
        <v>0</v>
      </c>
      <c r="AO29" s="2" t="str">
        <f t="shared" si="15"/>
        <v>N.A.</v>
      </c>
      <c r="AP29" s="15">
        <f t="shared" si="15"/>
        <v>6073.2277857582576</v>
      </c>
      <c r="AQ29" s="13">
        <f t="shared" si="15"/>
        <v>7484.625493530546</v>
      </c>
      <c r="AR29" s="14">
        <f t="shared" si="15"/>
        <v>7141.4984683925086</v>
      </c>
    </row>
    <row r="30" spans="1:44" ht="15" customHeight="1" thickBot="1" x14ac:dyDescent="0.3">
      <c r="A30" s="3" t="s">
        <v>15</v>
      </c>
      <c r="B30" s="2">
        <v>35331814.999999993</v>
      </c>
      <c r="C30" s="2">
        <v>5813600.0000000009</v>
      </c>
      <c r="D30" s="2">
        <v>9959144</v>
      </c>
      <c r="E30" s="2">
        <v>2256640</v>
      </c>
      <c r="F30" s="2"/>
      <c r="G30" s="2">
        <v>22343728.000000004</v>
      </c>
      <c r="H30" s="2">
        <v>18510443</v>
      </c>
      <c r="I30" s="2"/>
      <c r="J30" s="2">
        <v>0</v>
      </c>
      <c r="K30" s="2"/>
      <c r="L30" s="1">
        <f t="shared" si="16"/>
        <v>63801401.999999993</v>
      </c>
      <c r="M30" s="13">
        <f t="shared" si="16"/>
        <v>30413968.000000004</v>
      </c>
      <c r="N30" s="14">
        <f t="shared" si="17"/>
        <v>94215370</v>
      </c>
      <c r="P30" s="3" t="s">
        <v>15</v>
      </c>
      <c r="Q30" s="2">
        <v>7869</v>
      </c>
      <c r="R30" s="2">
        <v>1284</v>
      </c>
      <c r="S30" s="2">
        <v>1992</v>
      </c>
      <c r="T30" s="2">
        <v>328</v>
      </c>
      <c r="U30" s="2">
        <v>0</v>
      </c>
      <c r="V30" s="2">
        <v>4975</v>
      </c>
      <c r="W30" s="2">
        <v>23606</v>
      </c>
      <c r="X30" s="2">
        <v>0</v>
      </c>
      <c r="Y30" s="2">
        <v>3567</v>
      </c>
      <c r="Z30" s="2">
        <v>0</v>
      </c>
      <c r="AA30" s="1">
        <f t="shared" si="18"/>
        <v>37034</v>
      </c>
      <c r="AB30" s="13">
        <f t="shared" si="18"/>
        <v>6587</v>
      </c>
      <c r="AC30" s="21">
        <f t="shared" si="19"/>
        <v>43621</v>
      </c>
      <c r="AE30" s="3" t="s">
        <v>15</v>
      </c>
      <c r="AF30" s="2">
        <f t="shared" si="20"/>
        <v>4490.0006354047518</v>
      </c>
      <c r="AG30" s="2">
        <f t="shared" si="15"/>
        <v>4527.7258566978198</v>
      </c>
      <c r="AH30" s="2">
        <f t="shared" si="15"/>
        <v>4999.5702811244983</v>
      </c>
      <c r="AI30" s="2">
        <f t="shared" si="15"/>
        <v>6880</v>
      </c>
      <c r="AJ30" s="2" t="str">
        <f t="shared" si="15"/>
        <v>N.A.</v>
      </c>
      <c r="AK30" s="2">
        <f t="shared" si="15"/>
        <v>4491.2016080402018</v>
      </c>
      <c r="AL30" s="2">
        <f t="shared" si="15"/>
        <v>784.14144708972299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1722.7791218879945</v>
      </c>
      <c r="AQ30" s="13">
        <f t="shared" si="15"/>
        <v>4617.2715955670265</v>
      </c>
      <c r="AR30" s="14">
        <f t="shared" si="15"/>
        <v>2159.8626808188715</v>
      </c>
    </row>
    <row r="31" spans="1:44" ht="15" customHeight="1" thickBot="1" x14ac:dyDescent="0.3">
      <c r="A31" s="4" t="s">
        <v>16</v>
      </c>
      <c r="B31" s="2">
        <v>708841003.99999964</v>
      </c>
      <c r="C31" s="2">
        <v>1988397994.9999986</v>
      </c>
      <c r="D31" s="2">
        <v>234421453.99999997</v>
      </c>
      <c r="E31" s="2">
        <v>40578129.999999993</v>
      </c>
      <c r="F31" s="2">
        <v>103101900</v>
      </c>
      <c r="G31" s="2">
        <v>144560667.99999997</v>
      </c>
      <c r="H31" s="2">
        <v>430077984.00000036</v>
      </c>
      <c r="I31" s="2">
        <v>141119750.00000003</v>
      </c>
      <c r="J31" s="2">
        <v>0</v>
      </c>
      <c r="K31" s="2"/>
      <c r="L31" s="1">
        <f t="shared" ref="L31" si="21">B31+D31+F31+H31+J31</f>
        <v>1476442342</v>
      </c>
      <c r="M31" s="13">
        <f t="shared" ref="M31" si="22">C31+E31+G31+I31+K31</f>
        <v>2314656542.9999986</v>
      </c>
      <c r="N31" s="21">
        <f t="shared" ref="N31" si="23">L31+M31</f>
        <v>3791098884.9999986</v>
      </c>
      <c r="P31" s="4" t="s">
        <v>16</v>
      </c>
      <c r="Q31" s="2">
        <v>115772</v>
      </c>
      <c r="R31" s="2">
        <v>260541</v>
      </c>
      <c r="S31" s="2">
        <v>30743</v>
      </c>
      <c r="T31" s="2">
        <v>5241</v>
      </c>
      <c r="U31" s="2">
        <v>12924</v>
      </c>
      <c r="V31" s="2">
        <v>24163</v>
      </c>
      <c r="W31" s="2">
        <v>89010</v>
      </c>
      <c r="X31" s="2">
        <v>21141</v>
      </c>
      <c r="Y31" s="2">
        <v>11821</v>
      </c>
      <c r="Z31" s="2">
        <v>0</v>
      </c>
      <c r="AA31" s="1">
        <f t="shared" ref="AA31" si="24">Q31+S31+U31+W31+Y31</f>
        <v>260270</v>
      </c>
      <c r="AB31" s="13">
        <f t="shared" ref="AB31" si="25">R31+T31+V31+X31+Z31</f>
        <v>311086</v>
      </c>
      <c r="AC31" s="14">
        <f t="shared" ref="AC31" si="26">AA31+AB31</f>
        <v>571356</v>
      </c>
      <c r="AE31" s="4" t="s">
        <v>16</v>
      </c>
      <c r="AF31" s="2">
        <f t="shared" si="20"/>
        <v>6122.7326469267146</v>
      </c>
      <c r="AG31" s="2">
        <f t="shared" si="15"/>
        <v>7631.8045720251266</v>
      </c>
      <c r="AH31" s="2">
        <f t="shared" si="15"/>
        <v>7625.1977360699984</v>
      </c>
      <c r="AI31" s="2">
        <f t="shared" si="15"/>
        <v>7742.4403739744312</v>
      </c>
      <c r="AJ31" s="2">
        <f t="shared" si="15"/>
        <v>7977.55338904364</v>
      </c>
      <c r="AK31" s="2">
        <f t="shared" si="15"/>
        <v>5982.7284691470413</v>
      </c>
      <c r="AL31" s="2">
        <f t="shared" si="15"/>
        <v>4831.7940006740855</v>
      </c>
      <c r="AM31" s="2">
        <f t="shared" si="15"/>
        <v>6675.1691026914541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5672.7334767741195</v>
      </c>
      <c r="AQ31" s="13">
        <f t="shared" ref="AQ31" si="28">IFERROR(M31/AB31, "N.A.")</f>
        <v>7440.5680197758775</v>
      </c>
      <c r="AR31" s="14">
        <f t="shared" ref="AR31" si="29">IFERROR(N31/AC31, "N.A.")</f>
        <v>6635.2657274973899</v>
      </c>
    </row>
    <row r="32" spans="1:44" ht="15" customHeight="1" thickBot="1" x14ac:dyDescent="0.3">
      <c r="A32" s="5" t="s">
        <v>0</v>
      </c>
      <c r="B32" s="42">
        <f>B31+C31</f>
        <v>2697238998.9999981</v>
      </c>
      <c r="C32" s="43"/>
      <c r="D32" s="42">
        <f>D31+E31</f>
        <v>274999583.99999994</v>
      </c>
      <c r="E32" s="43"/>
      <c r="F32" s="42">
        <f>F31+G31</f>
        <v>247662567.99999997</v>
      </c>
      <c r="G32" s="43"/>
      <c r="H32" s="42">
        <f>H31+I31</f>
        <v>571197734.00000036</v>
      </c>
      <c r="I32" s="43"/>
      <c r="J32" s="42">
        <f>J31+K31</f>
        <v>0</v>
      </c>
      <c r="K32" s="43"/>
      <c r="L32" s="42">
        <f>L31+M31</f>
        <v>3791098884.9999986</v>
      </c>
      <c r="M32" s="46"/>
      <c r="N32" s="22">
        <f>B32+D32+F32+H32+J32</f>
        <v>3791098884.9999986</v>
      </c>
      <c r="P32" s="5" t="s">
        <v>0</v>
      </c>
      <c r="Q32" s="42">
        <f>Q31+R31</f>
        <v>376313</v>
      </c>
      <c r="R32" s="43"/>
      <c r="S32" s="42">
        <f>S31+T31</f>
        <v>35984</v>
      </c>
      <c r="T32" s="43"/>
      <c r="U32" s="42">
        <f>U31+V31</f>
        <v>37087</v>
      </c>
      <c r="V32" s="43"/>
      <c r="W32" s="42">
        <f>W31+X31</f>
        <v>110151</v>
      </c>
      <c r="X32" s="43"/>
      <c r="Y32" s="42">
        <f>Y31+Z31</f>
        <v>11821</v>
      </c>
      <c r="Z32" s="43"/>
      <c r="AA32" s="42">
        <f>AA31+AB31</f>
        <v>571356</v>
      </c>
      <c r="AB32" s="46"/>
      <c r="AC32" s="23">
        <f>Q32+S32+U32+W32+Y32</f>
        <v>571356</v>
      </c>
      <c r="AE32" s="5" t="s">
        <v>0</v>
      </c>
      <c r="AF32" s="44">
        <f>IFERROR(B32/Q32,"N.A.")</f>
        <v>7167.5413791179099</v>
      </c>
      <c r="AG32" s="45"/>
      <c r="AH32" s="44">
        <f>IFERROR(D32/S32,"N.A.")</f>
        <v>7642.2738995108921</v>
      </c>
      <c r="AI32" s="45"/>
      <c r="AJ32" s="44">
        <f>IFERROR(F32/U32,"N.A.")</f>
        <v>6677.8808747000285</v>
      </c>
      <c r="AK32" s="45"/>
      <c r="AL32" s="44">
        <f>IFERROR(H32/W32,"N.A.")</f>
        <v>5185.5882742780395</v>
      </c>
      <c r="AM32" s="45"/>
      <c r="AN32" s="44">
        <f>IFERROR(J32/Y32,"N.A.")</f>
        <v>0</v>
      </c>
      <c r="AO32" s="45"/>
      <c r="AP32" s="44">
        <f>IFERROR(L32/AA32,"N.A.")</f>
        <v>6635.2657274973899</v>
      </c>
      <c r="AQ32" s="47"/>
      <c r="AR32" s="16">
        <f>IFERROR(N32/AC32, "N.A.")</f>
        <v>6635.2657274973899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43346498</v>
      </c>
      <c r="C39" s="2"/>
      <c r="D39" s="2">
        <v>7568940</v>
      </c>
      <c r="E39" s="2"/>
      <c r="F39" s="2">
        <v>26595939.999999989</v>
      </c>
      <c r="G39" s="2"/>
      <c r="H39" s="2">
        <v>213722659.99999997</v>
      </c>
      <c r="I39" s="2"/>
      <c r="J39" s="2">
        <v>0</v>
      </c>
      <c r="K39" s="2"/>
      <c r="L39" s="1">
        <f>B39+D39+F39+H39+J39</f>
        <v>291234037.99999994</v>
      </c>
      <c r="M39" s="13">
        <f>C39+E39+G39+I39+K39</f>
        <v>0</v>
      </c>
      <c r="N39" s="14">
        <f>L39+M39</f>
        <v>291234037.99999994</v>
      </c>
      <c r="P39" s="3" t="s">
        <v>12</v>
      </c>
      <c r="Q39" s="2">
        <v>11297</v>
      </c>
      <c r="R39" s="2">
        <v>0</v>
      </c>
      <c r="S39" s="2">
        <v>2099</v>
      </c>
      <c r="T39" s="2">
        <v>0</v>
      </c>
      <c r="U39" s="2">
        <v>5800</v>
      </c>
      <c r="V39" s="2">
        <v>0</v>
      </c>
      <c r="W39" s="2">
        <v>62178</v>
      </c>
      <c r="X39" s="2">
        <v>0</v>
      </c>
      <c r="Y39" s="2">
        <v>9535</v>
      </c>
      <c r="Z39" s="2">
        <v>0</v>
      </c>
      <c r="AA39" s="1">
        <f>Q39+S39+U39+W39+Y39</f>
        <v>90909</v>
      </c>
      <c r="AB39" s="13">
        <f>R39+T39+V39+X39+Z39</f>
        <v>0</v>
      </c>
      <c r="AC39" s="14">
        <f>AA39+AB39</f>
        <v>90909</v>
      </c>
      <c r="AE39" s="3" t="s">
        <v>12</v>
      </c>
      <c r="AF39" s="2">
        <f>IFERROR(B39/Q39, "N.A.")</f>
        <v>3836.9919447640968</v>
      </c>
      <c r="AG39" s="2" t="str">
        <f t="shared" ref="AG39:AR43" si="30">IFERROR(C39/R39, "N.A.")</f>
        <v>N.A.</v>
      </c>
      <c r="AH39" s="2">
        <f t="shared" si="30"/>
        <v>3605.9742734635543</v>
      </c>
      <c r="AI39" s="2" t="str">
        <f t="shared" si="30"/>
        <v>N.A.</v>
      </c>
      <c r="AJ39" s="2">
        <f t="shared" si="30"/>
        <v>4585.5068965517221</v>
      </c>
      <c r="AK39" s="2" t="str">
        <f t="shared" si="30"/>
        <v>N.A.</v>
      </c>
      <c r="AL39" s="2">
        <f t="shared" si="30"/>
        <v>3437.2713821608922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3203.5776215776209</v>
      </c>
      <c r="AQ39" s="13" t="str">
        <f t="shared" si="30"/>
        <v>N.A.</v>
      </c>
      <c r="AR39" s="14">
        <f t="shared" si="30"/>
        <v>3203.5776215776209</v>
      </c>
    </row>
    <row r="40" spans="1:44" ht="15" customHeight="1" thickBot="1" x14ac:dyDescent="0.3">
      <c r="A40" s="3" t="s">
        <v>13</v>
      </c>
      <c r="B40" s="2">
        <v>153575154.00000006</v>
      </c>
      <c r="C40" s="2">
        <v>2801450</v>
      </c>
      <c r="D40" s="2">
        <v>1005340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154580494.00000006</v>
      </c>
      <c r="M40" s="13">
        <f t="shared" si="31"/>
        <v>2801450</v>
      </c>
      <c r="N40" s="14">
        <f t="shared" ref="N40:N42" si="32">L40+M40</f>
        <v>157381944.00000006</v>
      </c>
      <c r="P40" s="3" t="s">
        <v>13</v>
      </c>
      <c r="Q40" s="2">
        <v>31806</v>
      </c>
      <c r="R40" s="2">
        <v>395</v>
      </c>
      <c r="S40" s="2">
        <v>334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32140</v>
      </c>
      <c r="AB40" s="13">
        <f t="shared" si="33"/>
        <v>395</v>
      </c>
      <c r="AC40" s="14">
        <f t="shared" ref="AC40:AC42" si="34">AA40+AB40</f>
        <v>32535</v>
      </c>
      <c r="AE40" s="3" t="s">
        <v>13</v>
      </c>
      <c r="AF40" s="2">
        <f t="shared" ref="AF40:AF43" si="35">IFERROR(B40/Q40, "N.A.")</f>
        <v>4828.4963214487852</v>
      </c>
      <c r="AG40" s="2">
        <f t="shared" si="30"/>
        <v>7092.2784810126586</v>
      </c>
      <c r="AH40" s="2">
        <f t="shared" si="30"/>
        <v>3010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4809.5984443061625</v>
      </c>
      <c r="AQ40" s="13">
        <f t="shared" si="30"/>
        <v>7092.2784810126586</v>
      </c>
      <c r="AR40" s="14">
        <f t="shared" si="30"/>
        <v>4837.3119409866313</v>
      </c>
    </row>
    <row r="41" spans="1:44" ht="15" customHeight="1" thickBot="1" x14ac:dyDescent="0.3">
      <c r="A41" s="3" t="s">
        <v>14</v>
      </c>
      <c r="B41" s="2">
        <v>188488489.99999985</v>
      </c>
      <c r="C41" s="2">
        <v>1045990146.0000005</v>
      </c>
      <c r="D41" s="2">
        <v>47474039.999999993</v>
      </c>
      <c r="E41" s="2">
        <v>19330000</v>
      </c>
      <c r="F41" s="2"/>
      <c r="G41" s="2">
        <v>30886600</v>
      </c>
      <c r="H41" s="2"/>
      <c r="I41" s="2">
        <v>63080890.000000007</v>
      </c>
      <c r="J41" s="2">
        <v>0</v>
      </c>
      <c r="K41" s="2"/>
      <c r="L41" s="1">
        <f t="shared" si="31"/>
        <v>235962529.99999985</v>
      </c>
      <c r="M41" s="13">
        <f t="shared" si="31"/>
        <v>1159287636.0000005</v>
      </c>
      <c r="N41" s="14">
        <f t="shared" si="32"/>
        <v>1395250166.0000002</v>
      </c>
      <c r="P41" s="3" t="s">
        <v>14</v>
      </c>
      <c r="Q41" s="2">
        <v>41191</v>
      </c>
      <c r="R41" s="2">
        <v>161535</v>
      </c>
      <c r="S41" s="2">
        <v>6714</v>
      </c>
      <c r="T41" s="2">
        <v>1904</v>
      </c>
      <c r="U41" s="2">
        <v>0</v>
      </c>
      <c r="V41" s="2">
        <v>5165</v>
      </c>
      <c r="W41" s="2">
        <v>0</v>
      </c>
      <c r="X41" s="2">
        <v>10071</v>
      </c>
      <c r="Y41" s="2">
        <v>7474</v>
      </c>
      <c r="Z41" s="2">
        <v>0</v>
      </c>
      <c r="AA41" s="1">
        <f t="shared" si="33"/>
        <v>55379</v>
      </c>
      <c r="AB41" s="13">
        <f t="shared" si="33"/>
        <v>178675</v>
      </c>
      <c r="AC41" s="14">
        <f t="shared" si="34"/>
        <v>234054</v>
      </c>
      <c r="AE41" s="3" t="s">
        <v>14</v>
      </c>
      <c r="AF41" s="2">
        <f t="shared" si="35"/>
        <v>4575.9629530722696</v>
      </c>
      <c r="AG41" s="2">
        <f t="shared" si="30"/>
        <v>6475.3158510539542</v>
      </c>
      <c r="AH41" s="2">
        <f t="shared" si="30"/>
        <v>7070.9025915996417</v>
      </c>
      <c r="AI41" s="2">
        <f t="shared" si="30"/>
        <v>10152.310924369747</v>
      </c>
      <c r="AJ41" s="2" t="str">
        <f t="shared" si="30"/>
        <v>N.A.</v>
      </c>
      <c r="AK41" s="2">
        <f t="shared" si="30"/>
        <v>5979.9806389157793</v>
      </c>
      <c r="AL41" s="2" t="str">
        <f t="shared" si="30"/>
        <v>N.A.</v>
      </c>
      <c r="AM41" s="2">
        <f t="shared" si="30"/>
        <v>6263.6173170489528</v>
      </c>
      <c r="AN41" s="2">
        <f t="shared" si="30"/>
        <v>0</v>
      </c>
      <c r="AO41" s="2" t="str">
        <f t="shared" si="30"/>
        <v>N.A.</v>
      </c>
      <c r="AP41" s="15">
        <f t="shared" si="30"/>
        <v>4260.8665739720809</v>
      </c>
      <c r="AQ41" s="13">
        <f t="shared" si="30"/>
        <v>6488.2475780047598</v>
      </c>
      <c r="AR41" s="14">
        <f t="shared" si="30"/>
        <v>5961.2318781135991</v>
      </c>
    </row>
    <row r="42" spans="1:44" ht="15" customHeight="1" thickBot="1" x14ac:dyDescent="0.3">
      <c r="A42" s="3" t="s">
        <v>15</v>
      </c>
      <c r="B42" s="2">
        <v>2819510</v>
      </c>
      <c r="C42" s="2">
        <v>1768680</v>
      </c>
      <c r="D42" s="2">
        <v>2064000</v>
      </c>
      <c r="E42" s="2"/>
      <c r="F42" s="2"/>
      <c r="G42" s="2">
        <v>587500</v>
      </c>
      <c r="H42" s="2">
        <v>1989456</v>
      </c>
      <c r="I42" s="2"/>
      <c r="J42" s="2">
        <v>0</v>
      </c>
      <c r="K42" s="2"/>
      <c r="L42" s="1">
        <f t="shared" si="31"/>
        <v>6872966</v>
      </c>
      <c r="M42" s="13">
        <f t="shared" si="31"/>
        <v>2356180</v>
      </c>
      <c r="N42" s="14">
        <f t="shared" si="32"/>
        <v>9229146</v>
      </c>
      <c r="P42" s="3" t="s">
        <v>15</v>
      </c>
      <c r="Q42" s="2">
        <v>681</v>
      </c>
      <c r="R42" s="2">
        <v>353</v>
      </c>
      <c r="S42" s="2">
        <v>320</v>
      </c>
      <c r="T42" s="2">
        <v>0</v>
      </c>
      <c r="U42" s="2">
        <v>0</v>
      </c>
      <c r="V42" s="2">
        <v>235</v>
      </c>
      <c r="W42" s="2">
        <v>1050</v>
      </c>
      <c r="X42" s="2">
        <v>0</v>
      </c>
      <c r="Y42" s="2">
        <v>1792</v>
      </c>
      <c r="Z42" s="2">
        <v>0</v>
      </c>
      <c r="AA42" s="1">
        <f t="shared" si="33"/>
        <v>3843</v>
      </c>
      <c r="AB42" s="13">
        <f t="shared" si="33"/>
        <v>588</v>
      </c>
      <c r="AC42" s="14">
        <f t="shared" si="34"/>
        <v>4431</v>
      </c>
      <c r="AE42" s="3" t="s">
        <v>15</v>
      </c>
      <c r="AF42" s="2">
        <f t="shared" si="35"/>
        <v>4140.2496328928046</v>
      </c>
      <c r="AG42" s="2">
        <f t="shared" si="30"/>
        <v>5010.4249291784699</v>
      </c>
      <c r="AH42" s="2">
        <f t="shared" si="30"/>
        <v>6450</v>
      </c>
      <c r="AI42" s="2" t="str">
        <f t="shared" si="30"/>
        <v>N.A.</v>
      </c>
      <c r="AJ42" s="2" t="str">
        <f t="shared" si="30"/>
        <v>N.A.</v>
      </c>
      <c r="AK42" s="2">
        <f t="shared" si="30"/>
        <v>2500</v>
      </c>
      <c r="AL42" s="2">
        <f t="shared" si="30"/>
        <v>1894.72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1788.4376788966954</v>
      </c>
      <c r="AQ42" s="13">
        <f t="shared" si="30"/>
        <v>4007.1088435374149</v>
      </c>
      <c r="AR42" s="14">
        <f t="shared" si="30"/>
        <v>2082.8584969532835</v>
      </c>
    </row>
    <row r="43" spans="1:44" ht="15" customHeight="1" thickBot="1" x14ac:dyDescent="0.3">
      <c r="A43" s="4" t="s">
        <v>16</v>
      </c>
      <c r="B43" s="2">
        <v>388229652</v>
      </c>
      <c r="C43" s="2">
        <v>1050560276.0000001</v>
      </c>
      <c r="D43" s="2">
        <v>58112320.000000015</v>
      </c>
      <c r="E43" s="2">
        <v>19330000</v>
      </c>
      <c r="F43" s="2">
        <v>26595939.999999989</v>
      </c>
      <c r="G43" s="2">
        <v>31474100.000000004</v>
      </c>
      <c r="H43" s="2">
        <v>215712115.99999994</v>
      </c>
      <c r="I43" s="2">
        <v>63080890.000000007</v>
      </c>
      <c r="J43" s="2">
        <v>0</v>
      </c>
      <c r="K43" s="2"/>
      <c r="L43" s="1">
        <f t="shared" ref="L43" si="36">B43+D43+F43+H43+J43</f>
        <v>688650028</v>
      </c>
      <c r="M43" s="13">
        <f t="shared" ref="M43" si="37">C43+E43+G43+I43+K43</f>
        <v>1164445266.0000002</v>
      </c>
      <c r="N43" s="21">
        <f t="shared" ref="N43" si="38">L43+M43</f>
        <v>1853095294.0000002</v>
      </c>
      <c r="P43" s="4" t="s">
        <v>16</v>
      </c>
      <c r="Q43" s="2">
        <v>84975</v>
      </c>
      <c r="R43" s="2">
        <v>162283</v>
      </c>
      <c r="S43" s="2">
        <v>9467</v>
      </c>
      <c r="T43" s="2">
        <v>1904</v>
      </c>
      <c r="U43" s="2">
        <v>5800</v>
      </c>
      <c r="V43" s="2">
        <v>5400</v>
      </c>
      <c r="W43" s="2">
        <v>63228</v>
      </c>
      <c r="X43" s="2">
        <v>10071</v>
      </c>
      <c r="Y43" s="2">
        <v>18801</v>
      </c>
      <c r="Z43" s="2">
        <v>0</v>
      </c>
      <c r="AA43" s="1">
        <f t="shared" ref="AA43" si="39">Q43+S43+U43+W43+Y43</f>
        <v>182271</v>
      </c>
      <c r="AB43" s="13">
        <f t="shared" ref="AB43" si="40">R43+T43+V43+X43+Z43</f>
        <v>179658</v>
      </c>
      <c r="AC43" s="21">
        <f t="shared" ref="AC43" si="41">AA43+AB43</f>
        <v>361929</v>
      </c>
      <c r="AE43" s="4" t="s">
        <v>16</v>
      </c>
      <c r="AF43" s="2">
        <f t="shared" si="35"/>
        <v>4568.7514210061781</v>
      </c>
      <c r="AG43" s="2">
        <f t="shared" si="30"/>
        <v>6473.631101224405</v>
      </c>
      <c r="AH43" s="2">
        <f t="shared" si="30"/>
        <v>6138.4092109432786</v>
      </c>
      <c r="AI43" s="2">
        <f t="shared" si="30"/>
        <v>10152.310924369747</v>
      </c>
      <c r="AJ43" s="2">
        <f t="shared" si="30"/>
        <v>4585.5068965517221</v>
      </c>
      <c r="AK43" s="2">
        <f t="shared" si="30"/>
        <v>5828.5370370370374</v>
      </c>
      <c r="AL43" s="2">
        <f t="shared" si="30"/>
        <v>3411.6548997279679</v>
      </c>
      <c r="AM43" s="2">
        <f t="shared" si="30"/>
        <v>6263.6173170489528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3778.1656324922778</v>
      </c>
      <c r="AQ43" s="13">
        <f t="shared" ref="AQ43" si="43">IFERROR(M43/AB43, "N.A.")</f>
        <v>6481.4551314163591</v>
      </c>
      <c r="AR43" s="14">
        <f t="shared" ref="AR43" si="44">IFERROR(N43/AC43, "N.A.")</f>
        <v>5120.0519825711681</v>
      </c>
    </row>
    <row r="44" spans="1:44" ht="15" customHeight="1" thickBot="1" x14ac:dyDescent="0.3">
      <c r="A44" s="5" t="s">
        <v>0</v>
      </c>
      <c r="B44" s="42">
        <f>B43+C43</f>
        <v>1438789928</v>
      </c>
      <c r="C44" s="43"/>
      <c r="D44" s="42">
        <f>D43+E43</f>
        <v>77442320.000000015</v>
      </c>
      <c r="E44" s="43"/>
      <c r="F44" s="42">
        <f>F43+G43</f>
        <v>58070039.999999993</v>
      </c>
      <c r="G44" s="43"/>
      <c r="H44" s="42">
        <f>H43+I43</f>
        <v>278793005.99999994</v>
      </c>
      <c r="I44" s="43"/>
      <c r="J44" s="42">
        <f>J43+K43</f>
        <v>0</v>
      </c>
      <c r="K44" s="43"/>
      <c r="L44" s="42">
        <f>L43+M43</f>
        <v>1853095294.0000002</v>
      </c>
      <c r="M44" s="46"/>
      <c r="N44" s="22">
        <f>B44+D44+F44+H44+J44</f>
        <v>1853095294</v>
      </c>
      <c r="P44" s="5" t="s">
        <v>0</v>
      </c>
      <c r="Q44" s="42">
        <f>Q43+R43</f>
        <v>247258</v>
      </c>
      <c r="R44" s="43"/>
      <c r="S44" s="42">
        <f>S43+T43</f>
        <v>11371</v>
      </c>
      <c r="T44" s="43"/>
      <c r="U44" s="42">
        <f>U43+V43</f>
        <v>11200</v>
      </c>
      <c r="V44" s="43"/>
      <c r="W44" s="42">
        <f>W43+X43</f>
        <v>73299</v>
      </c>
      <c r="X44" s="43"/>
      <c r="Y44" s="42">
        <f>Y43+Z43</f>
        <v>18801</v>
      </c>
      <c r="Z44" s="43"/>
      <c r="AA44" s="42">
        <f>AA43+AB43</f>
        <v>361929</v>
      </c>
      <c r="AB44" s="46"/>
      <c r="AC44" s="22">
        <f>Q44+S44+U44+W44+Y44</f>
        <v>361929</v>
      </c>
      <c r="AE44" s="5" t="s">
        <v>0</v>
      </c>
      <c r="AF44" s="44">
        <f>IFERROR(B44/Q44,"N.A.")</f>
        <v>5818.982309975815</v>
      </c>
      <c r="AG44" s="45"/>
      <c r="AH44" s="44">
        <f>IFERROR(D44/S44,"N.A.")</f>
        <v>6810.510948905111</v>
      </c>
      <c r="AI44" s="45"/>
      <c r="AJ44" s="44">
        <f>IFERROR(F44/U44,"N.A.")</f>
        <v>5184.8249999999989</v>
      </c>
      <c r="AK44" s="45"/>
      <c r="AL44" s="44">
        <f>IFERROR(H44/W44,"N.A.")</f>
        <v>3803.5035402938643</v>
      </c>
      <c r="AM44" s="45"/>
      <c r="AN44" s="44">
        <f>IFERROR(J44/Y44,"N.A.")</f>
        <v>0</v>
      </c>
      <c r="AO44" s="45"/>
      <c r="AP44" s="44">
        <f>IFERROR(L44/AA44,"N.A.")</f>
        <v>5120.0519825711681</v>
      </c>
      <c r="AQ44" s="47"/>
      <c r="AR44" s="16">
        <f>IFERROR(N44/AC44, "N.A.")</f>
        <v>5120.0519825711672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20815150</v>
      </c>
      <c r="C15" s="2"/>
      <c r="D15" s="2">
        <v>5969890.0000000009</v>
      </c>
      <c r="E15" s="2"/>
      <c r="F15" s="2">
        <v>14909210</v>
      </c>
      <c r="G15" s="2"/>
      <c r="H15" s="2">
        <v>24191192</v>
      </c>
      <c r="I15" s="2"/>
      <c r="J15" s="2">
        <v>0</v>
      </c>
      <c r="K15" s="2"/>
      <c r="L15" s="1">
        <f>B15+D15+F15+H15+J15</f>
        <v>65885442</v>
      </c>
      <c r="M15" s="13">
        <f>C15+E15+G15+I15+K15</f>
        <v>0</v>
      </c>
      <c r="N15" s="14">
        <f>L15+M15</f>
        <v>65885442</v>
      </c>
      <c r="P15" s="3" t="s">
        <v>12</v>
      </c>
      <c r="Q15" s="2">
        <v>5113</v>
      </c>
      <c r="R15" s="2">
        <v>0</v>
      </c>
      <c r="S15" s="2">
        <v>1038</v>
      </c>
      <c r="T15" s="2">
        <v>0</v>
      </c>
      <c r="U15" s="2">
        <v>2175</v>
      </c>
      <c r="V15" s="2">
        <v>0</v>
      </c>
      <c r="W15" s="2">
        <v>8598</v>
      </c>
      <c r="X15" s="2">
        <v>0</v>
      </c>
      <c r="Y15" s="2">
        <v>1687</v>
      </c>
      <c r="Z15" s="2">
        <v>0</v>
      </c>
      <c r="AA15" s="1">
        <f>Q15+S15+U15+W15+Y15</f>
        <v>18611</v>
      </c>
      <c r="AB15" s="13">
        <f>R15+T15+V15+X15+Z15</f>
        <v>0</v>
      </c>
      <c r="AC15" s="14">
        <f>AA15+AB15</f>
        <v>18611</v>
      </c>
      <c r="AE15" s="3" t="s">
        <v>12</v>
      </c>
      <c r="AF15" s="2">
        <f>IFERROR(B15/Q15, "N.A.")</f>
        <v>4071.0248386465873</v>
      </c>
      <c r="AG15" s="2" t="str">
        <f t="shared" ref="AG15:AR19" si="0">IFERROR(C15/R15, "N.A.")</f>
        <v>N.A.</v>
      </c>
      <c r="AH15" s="2">
        <f t="shared" si="0"/>
        <v>5751.3391136801547</v>
      </c>
      <c r="AI15" s="2" t="str">
        <f t="shared" si="0"/>
        <v>N.A.</v>
      </c>
      <c r="AJ15" s="2">
        <f t="shared" si="0"/>
        <v>6854.8091954022984</v>
      </c>
      <c r="AK15" s="2" t="str">
        <f t="shared" si="0"/>
        <v>N.A.</v>
      </c>
      <c r="AL15" s="2">
        <f t="shared" si="0"/>
        <v>2813.5836240986278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3540.1344366235021</v>
      </c>
      <c r="AQ15" s="13" t="str">
        <f t="shared" si="0"/>
        <v>N.A.</v>
      </c>
      <c r="AR15" s="14">
        <f t="shared" si="0"/>
        <v>3540.1344366235021</v>
      </c>
    </row>
    <row r="16" spans="1:44" ht="15" customHeight="1" thickBot="1" x14ac:dyDescent="0.3">
      <c r="A16" s="3" t="s">
        <v>13</v>
      </c>
      <c r="B16" s="2">
        <v>2527660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2527660</v>
      </c>
      <c r="M16" s="13">
        <f t="shared" si="1"/>
        <v>0</v>
      </c>
      <c r="N16" s="14">
        <f t="shared" ref="N16:N18" si="2">L16+M16</f>
        <v>2527660</v>
      </c>
      <c r="P16" s="3" t="s">
        <v>13</v>
      </c>
      <c r="Q16" s="2">
        <v>655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655</v>
      </c>
      <c r="AB16" s="13">
        <f t="shared" si="3"/>
        <v>0</v>
      </c>
      <c r="AC16" s="14">
        <f t="shared" ref="AC16:AC18" si="4">AA16+AB16</f>
        <v>655</v>
      </c>
      <c r="AE16" s="3" t="s">
        <v>13</v>
      </c>
      <c r="AF16" s="2">
        <f t="shared" ref="AF16:AF19" si="5">IFERROR(B16/Q16, "N.A.")</f>
        <v>3859.0229007633588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3859.0229007633588</v>
      </c>
      <c r="AQ16" s="13" t="str">
        <f t="shared" si="0"/>
        <v>N.A.</v>
      </c>
      <c r="AR16" s="14">
        <f t="shared" si="0"/>
        <v>3859.0229007633588</v>
      </c>
    </row>
    <row r="17" spans="1:44" ht="15" customHeight="1" thickBot="1" x14ac:dyDescent="0.3">
      <c r="A17" s="3" t="s">
        <v>14</v>
      </c>
      <c r="B17" s="2">
        <v>37444858</v>
      </c>
      <c r="C17" s="2">
        <v>49150726</v>
      </c>
      <c r="D17" s="2">
        <v>2619990</v>
      </c>
      <c r="E17" s="2"/>
      <c r="F17" s="2"/>
      <c r="G17" s="2">
        <v>0</v>
      </c>
      <c r="H17" s="2"/>
      <c r="I17" s="2">
        <v>4969320</v>
      </c>
      <c r="J17" s="2">
        <v>0</v>
      </c>
      <c r="K17" s="2"/>
      <c r="L17" s="1">
        <f t="shared" si="1"/>
        <v>40064848</v>
      </c>
      <c r="M17" s="13">
        <f t="shared" si="1"/>
        <v>54120046</v>
      </c>
      <c r="N17" s="14">
        <f t="shared" si="2"/>
        <v>94184894</v>
      </c>
      <c r="P17" s="3" t="s">
        <v>14</v>
      </c>
      <c r="Q17" s="2">
        <v>7472</v>
      </c>
      <c r="R17" s="2">
        <v>13098</v>
      </c>
      <c r="S17" s="2">
        <v>677</v>
      </c>
      <c r="T17" s="2">
        <v>0</v>
      </c>
      <c r="U17" s="2">
        <v>0</v>
      </c>
      <c r="V17" s="2">
        <v>620</v>
      </c>
      <c r="W17" s="2">
        <v>0</v>
      </c>
      <c r="X17" s="2">
        <v>1366</v>
      </c>
      <c r="Y17" s="2">
        <v>949</v>
      </c>
      <c r="Z17" s="2">
        <v>0</v>
      </c>
      <c r="AA17" s="1">
        <f t="shared" si="3"/>
        <v>9098</v>
      </c>
      <c r="AB17" s="13">
        <f t="shared" si="3"/>
        <v>15084</v>
      </c>
      <c r="AC17" s="14">
        <f t="shared" si="4"/>
        <v>24182</v>
      </c>
      <c r="AE17" s="3" t="s">
        <v>14</v>
      </c>
      <c r="AF17" s="2">
        <f t="shared" si="5"/>
        <v>5011.3567987152037</v>
      </c>
      <c r="AG17" s="2">
        <f t="shared" si="0"/>
        <v>3752.536723163842</v>
      </c>
      <c r="AH17" s="2">
        <f t="shared" si="0"/>
        <v>3870</v>
      </c>
      <c r="AI17" s="2" t="str">
        <f t="shared" si="0"/>
        <v>N.A.</v>
      </c>
      <c r="AJ17" s="2" t="str">
        <f t="shared" si="0"/>
        <v>N.A.</v>
      </c>
      <c r="AK17" s="2">
        <f t="shared" si="0"/>
        <v>0</v>
      </c>
      <c r="AL17" s="2" t="str">
        <f t="shared" si="0"/>
        <v>N.A.</v>
      </c>
      <c r="AM17" s="2">
        <f t="shared" si="0"/>
        <v>3637.8623718887261</v>
      </c>
      <c r="AN17" s="2">
        <f t="shared" si="0"/>
        <v>0</v>
      </c>
      <c r="AO17" s="2" t="str">
        <f t="shared" si="0"/>
        <v>N.A.</v>
      </c>
      <c r="AP17" s="15">
        <f t="shared" si="0"/>
        <v>4403.6983952517039</v>
      </c>
      <c r="AQ17" s="13">
        <f t="shared" si="0"/>
        <v>3587.9107663749669</v>
      </c>
      <c r="AR17" s="14">
        <f t="shared" si="0"/>
        <v>3894.8347531221571</v>
      </c>
    </row>
    <row r="18" spans="1:44" ht="15" customHeight="1" thickBot="1" x14ac:dyDescent="0.3">
      <c r="A18" s="3" t="s">
        <v>15</v>
      </c>
      <c r="B18" s="2">
        <v>8596245</v>
      </c>
      <c r="C18" s="2"/>
      <c r="D18" s="2"/>
      <c r="E18" s="2"/>
      <c r="F18" s="2"/>
      <c r="G18" s="2">
        <v>3309700</v>
      </c>
      <c r="H18" s="2">
        <v>6497451.0000000009</v>
      </c>
      <c r="I18" s="2"/>
      <c r="J18" s="2">
        <v>0</v>
      </c>
      <c r="K18" s="2"/>
      <c r="L18" s="1">
        <f t="shared" si="1"/>
        <v>15093696</v>
      </c>
      <c r="M18" s="13">
        <f t="shared" si="1"/>
        <v>3309700</v>
      </c>
      <c r="N18" s="14">
        <f t="shared" si="2"/>
        <v>18403396</v>
      </c>
      <c r="P18" s="3" t="s">
        <v>15</v>
      </c>
      <c r="Q18" s="2">
        <v>1784</v>
      </c>
      <c r="R18" s="2">
        <v>0</v>
      </c>
      <c r="S18" s="2">
        <v>0</v>
      </c>
      <c r="T18" s="2">
        <v>0</v>
      </c>
      <c r="U18" s="2">
        <v>0</v>
      </c>
      <c r="V18" s="2">
        <v>968</v>
      </c>
      <c r="W18" s="2">
        <v>14524</v>
      </c>
      <c r="X18" s="2">
        <v>0</v>
      </c>
      <c r="Y18" s="2">
        <v>675</v>
      </c>
      <c r="Z18" s="2">
        <v>0</v>
      </c>
      <c r="AA18" s="1">
        <f t="shared" si="3"/>
        <v>16983</v>
      </c>
      <c r="AB18" s="13">
        <f t="shared" si="3"/>
        <v>968</v>
      </c>
      <c r="AC18" s="21">
        <f t="shared" si="4"/>
        <v>17951</v>
      </c>
      <c r="AE18" s="3" t="s">
        <v>15</v>
      </c>
      <c r="AF18" s="2">
        <f t="shared" si="5"/>
        <v>4818.5229820627801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3419.1115702479337</v>
      </c>
      <c r="AL18" s="2">
        <f t="shared" si="0"/>
        <v>447.359611677224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888.75322381204739</v>
      </c>
      <c r="AQ18" s="13">
        <f t="shared" si="0"/>
        <v>3419.1115702479337</v>
      </c>
      <c r="AR18" s="14">
        <f t="shared" si="0"/>
        <v>1025.2017157818507</v>
      </c>
    </row>
    <row r="19" spans="1:44" ht="15" customHeight="1" thickBot="1" x14ac:dyDescent="0.3">
      <c r="A19" s="4" t="s">
        <v>16</v>
      </c>
      <c r="B19" s="2">
        <v>69383912.99999997</v>
      </c>
      <c r="C19" s="2">
        <v>49150726</v>
      </c>
      <c r="D19" s="2">
        <v>8589880</v>
      </c>
      <c r="E19" s="2"/>
      <c r="F19" s="2">
        <v>14909210</v>
      </c>
      <c r="G19" s="2">
        <v>3309700</v>
      </c>
      <c r="H19" s="2">
        <v>30688642.999999985</v>
      </c>
      <c r="I19" s="2">
        <v>4969320</v>
      </c>
      <c r="J19" s="2">
        <v>0</v>
      </c>
      <c r="K19" s="2"/>
      <c r="L19" s="1">
        <f t="shared" ref="L19" si="6">B19+D19+F19+H19+J19</f>
        <v>123571645.99999996</v>
      </c>
      <c r="M19" s="13">
        <f t="shared" ref="M19" si="7">C19+E19+G19+I19+K19</f>
        <v>57429746</v>
      </c>
      <c r="N19" s="21">
        <f t="shared" ref="N19" si="8">L19+M19</f>
        <v>181001391.99999994</v>
      </c>
      <c r="P19" s="4" t="s">
        <v>16</v>
      </c>
      <c r="Q19" s="2">
        <v>15024</v>
      </c>
      <c r="R19" s="2">
        <v>13098</v>
      </c>
      <c r="S19" s="2">
        <v>1715</v>
      </c>
      <c r="T19" s="2">
        <v>0</v>
      </c>
      <c r="U19" s="2">
        <v>2175</v>
      </c>
      <c r="V19" s="2">
        <v>1588</v>
      </c>
      <c r="W19" s="2">
        <v>23122</v>
      </c>
      <c r="X19" s="2">
        <v>1366</v>
      </c>
      <c r="Y19" s="2">
        <v>3311</v>
      </c>
      <c r="Z19" s="2">
        <v>0</v>
      </c>
      <c r="AA19" s="1">
        <f t="shared" ref="AA19" si="9">Q19+S19+U19+W19+Y19</f>
        <v>45347</v>
      </c>
      <c r="AB19" s="13">
        <f t="shared" ref="AB19" si="10">R19+T19+V19+X19+Z19</f>
        <v>16052</v>
      </c>
      <c r="AC19" s="14">
        <f t="shared" ref="AC19" si="11">AA19+AB19</f>
        <v>61399</v>
      </c>
      <c r="AE19" s="4" t="s">
        <v>16</v>
      </c>
      <c r="AF19" s="2">
        <f t="shared" si="5"/>
        <v>4618.2050718849823</v>
      </c>
      <c r="AG19" s="2">
        <f t="shared" si="0"/>
        <v>3752.536723163842</v>
      </c>
      <c r="AH19" s="2">
        <f t="shared" si="0"/>
        <v>5008.6763848396504</v>
      </c>
      <c r="AI19" s="2" t="str">
        <f t="shared" si="0"/>
        <v>N.A.</v>
      </c>
      <c r="AJ19" s="2">
        <f t="shared" si="0"/>
        <v>6854.8091954022984</v>
      </c>
      <c r="AK19" s="2">
        <f t="shared" si="0"/>
        <v>2084.1939546599497</v>
      </c>
      <c r="AL19" s="2">
        <f t="shared" si="0"/>
        <v>1327.2486376611014</v>
      </c>
      <c r="AM19" s="2">
        <f t="shared" si="0"/>
        <v>3637.8623718887261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2725.0236178799028</v>
      </c>
      <c r="AQ19" s="13">
        <f t="shared" ref="AQ19" si="13">IFERROR(M19/AB19, "N.A.")</f>
        <v>3577.7314976326938</v>
      </c>
      <c r="AR19" s="14">
        <f t="shared" ref="AR19" si="14">IFERROR(N19/AC19, "N.A.")</f>
        <v>2947.9534194367975</v>
      </c>
    </row>
    <row r="20" spans="1:44" ht="15" customHeight="1" thickBot="1" x14ac:dyDescent="0.3">
      <c r="A20" s="5" t="s">
        <v>0</v>
      </c>
      <c r="B20" s="42">
        <f>B19+C19</f>
        <v>118534638.99999997</v>
      </c>
      <c r="C20" s="43"/>
      <c r="D20" s="42">
        <f>D19+E19</f>
        <v>8589880</v>
      </c>
      <c r="E20" s="43"/>
      <c r="F20" s="42">
        <f>F19+G19</f>
        <v>18218910</v>
      </c>
      <c r="G20" s="43"/>
      <c r="H20" s="42">
        <f>H19+I19</f>
        <v>35657962.999999985</v>
      </c>
      <c r="I20" s="43"/>
      <c r="J20" s="42">
        <f>J19+K19</f>
        <v>0</v>
      </c>
      <c r="K20" s="43"/>
      <c r="L20" s="42">
        <f>L19+M19</f>
        <v>181001391.99999994</v>
      </c>
      <c r="M20" s="46"/>
      <c r="N20" s="22">
        <f>B20+D20+F20+H20+J20</f>
        <v>181001391.99999994</v>
      </c>
      <c r="P20" s="5" t="s">
        <v>0</v>
      </c>
      <c r="Q20" s="42">
        <f>Q19+R19</f>
        <v>28122</v>
      </c>
      <c r="R20" s="43"/>
      <c r="S20" s="42">
        <f>S19+T19</f>
        <v>1715</v>
      </c>
      <c r="T20" s="43"/>
      <c r="U20" s="42">
        <f>U19+V19</f>
        <v>3763</v>
      </c>
      <c r="V20" s="43"/>
      <c r="W20" s="42">
        <f>W19+X19</f>
        <v>24488</v>
      </c>
      <c r="X20" s="43"/>
      <c r="Y20" s="42">
        <f>Y19+Z19</f>
        <v>3311</v>
      </c>
      <c r="Z20" s="43"/>
      <c r="AA20" s="42">
        <f>AA19+AB19</f>
        <v>61399</v>
      </c>
      <c r="AB20" s="46"/>
      <c r="AC20" s="23">
        <f>Q20+S20+U20+W20+Y20</f>
        <v>61399</v>
      </c>
      <c r="AE20" s="5" t="s">
        <v>0</v>
      </c>
      <c r="AF20" s="44">
        <f>IFERROR(B20/Q20,"N.A.")</f>
        <v>4215.0145437735573</v>
      </c>
      <c r="AG20" s="45"/>
      <c r="AH20" s="44">
        <f>IFERROR(D20/S20,"N.A.")</f>
        <v>5008.6763848396504</v>
      </c>
      <c r="AI20" s="45"/>
      <c r="AJ20" s="44">
        <f>IFERROR(F20/U20,"N.A.")</f>
        <v>4841.5918150411908</v>
      </c>
      <c r="AK20" s="45"/>
      <c r="AL20" s="44">
        <f>IFERROR(H20/W20,"N.A.")</f>
        <v>1456.1402727866705</v>
      </c>
      <c r="AM20" s="45"/>
      <c r="AN20" s="44">
        <f>IFERROR(J20/Y20,"N.A.")</f>
        <v>0</v>
      </c>
      <c r="AO20" s="45"/>
      <c r="AP20" s="44">
        <f>IFERROR(L20/AA20,"N.A.")</f>
        <v>2947.9534194367975</v>
      </c>
      <c r="AQ20" s="47"/>
      <c r="AR20" s="16">
        <f>IFERROR(N20/AC20, "N.A.")</f>
        <v>2947.9534194367975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15734560</v>
      </c>
      <c r="C27" s="2"/>
      <c r="D27" s="2">
        <v>5969890.0000000009</v>
      </c>
      <c r="E27" s="2"/>
      <c r="F27" s="2">
        <v>11762650.000000002</v>
      </c>
      <c r="G27" s="2"/>
      <c r="H27" s="2">
        <v>18116520</v>
      </c>
      <c r="I27" s="2"/>
      <c r="J27" s="2">
        <v>0</v>
      </c>
      <c r="K27" s="2"/>
      <c r="L27" s="1">
        <f>B27+D27+F27+H27+J27</f>
        <v>51583620</v>
      </c>
      <c r="M27" s="13">
        <f>C27+E27+G27+I27+K27</f>
        <v>0</v>
      </c>
      <c r="N27" s="14">
        <f>L27+M27</f>
        <v>51583620</v>
      </c>
      <c r="P27" s="3" t="s">
        <v>12</v>
      </c>
      <c r="Q27" s="2">
        <v>3439</v>
      </c>
      <c r="R27" s="2">
        <v>0</v>
      </c>
      <c r="S27" s="2">
        <v>1038</v>
      </c>
      <c r="T27" s="2">
        <v>0</v>
      </c>
      <c r="U27" s="2">
        <v>1378</v>
      </c>
      <c r="V27" s="2">
        <v>0</v>
      </c>
      <c r="W27" s="2">
        <v>3171</v>
      </c>
      <c r="X27" s="2">
        <v>0</v>
      </c>
      <c r="Y27" s="2">
        <v>402</v>
      </c>
      <c r="Z27" s="2">
        <v>0</v>
      </c>
      <c r="AA27" s="1">
        <f>Q27+S27+U27+W27+Y27</f>
        <v>9428</v>
      </c>
      <c r="AB27" s="13">
        <f>R27+T27+V27+X27+Z27</f>
        <v>0</v>
      </c>
      <c r="AC27" s="14">
        <f>AA27+AB27</f>
        <v>9428</v>
      </c>
      <c r="AE27" s="3" t="s">
        <v>12</v>
      </c>
      <c r="AF27" s="2">
        <f>IFERROR(B27/Q27, "N.A.")</f>
        <v>4575.3300378016866</v>
      </c>
      <c r="AG27" s="2" t="str">
        <f t="shared" ref="AG27:AR31" si="15">IFERROR(C27/R27, "N.A.")</f>
        <v>N.A.</v>
      </c>
      <c r="AH27" s="2">
        <f t="shared" si="15"/>
        <v>5751.3391136801547</v>
      </c>
      <c r="AI27" s="2" t="str">
        <f t="shared" si="15"/>
        <v>N.A.</v>
      </c>
      <c r="AJ27" s="2">
        <f t="shared" si="15"/>
        <v>8536.0304789550082</v>
      </c>
      <c r="AK27" s="2" t="str">
        <f t="shared" si="15"/>
        <v>N.A.</v>
      </c>
      <c r="AL27" s="2">
        <f t="shared" si="15"/>
        <v>5713.1882686849576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5471.3215952481969</v>
      </c>
      <c r="AQ27" s="13" t="str">
        <f t="shared" si="15"/>
        <v>N.A.</v>
      </c>
      <c r="AR27" s="14">
        <f t="shared" si="15"/>
        <v>5471.3215952481969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21137007.999999996</v>
      </c>
      <c r="C29" s="2">
        <v>26463500.000000004</v>
      </c>
      <c r="D29" s="2">
        <v>2619990</v>
      </c>
      <c r="E29" s="2"/>
      <c r="F29" s="2"/>
      <c r="G29" s="2">
        <v>0</v>
      </c>
      <c r="H29" s="2"/>
      <c r="I29" s="2">
        <v>3855000.0000000005</v>
      </c>
      <c r="J29" s="2">
        <v>0</v>
      </c>
      <c r="K29" s="2"/>
      <c r="L29" s="1">
        <f t="shared" si="16"/>
        <v>23756997.999999996</v>
      </c>
      <c r="M29" s="13">
        <f t="shared" si="16"/>
        <v>30318500.000000004</v>
      </c>
      <c r="N29" s="14">
        <f t="shared" si="17"/>
        <v>54075498</v>
      </c>
      <c r="P29" s="3" t="s">
        <v>14</v>
      </c>
      <c r="Q29" s="2">
        <v>5338</v>
      </c>
      <c r="R29" s="2">
        <v>7925</v>
      </c>
      <c r="S29" s="2">
        <v>677</v>
      </c>
      <c r="T29" s="2">
        <v>0</v>
      </c>
      <c r="U29" s="2">
        <v>0</v>
      </c>
      <c r="V29" s="2">
        <v>329</v>
      </c>
      <c r="W29" s="2">
        <v>0</v>
      </c>
      <c r="X29" s="2">
        <v>531</v>
      </c>
      <c r="Y29" s="2">
        <v>329</v>
      </c>
      <c r="Z29" s="2">
        <v>0</v>
      </c>
      <c r="AA29" s="1">
        <f t="shared" si="18"/>
        <v>6344</v>
      </c>
      <c r="AB29" s="13">
        <f t="shared" si="18"/>
        <v>8785</v>
      </c>
      <c r="AC29" s="14">
        <f t="shared" si="19"/>
        <v>15129</v>
      </c>
      <c r="AE29" s="3" t="s">
        <v>14</v>
      </c>
      <c r="AF29" s="2">
        <f t="shared" si="20"/>
        <v>3959.7242412888713</v>
      </c>
      <c r="AG29" s="2">
        <f t="shared" si="15"/>
        <v>3339.2429022082024</v>
      </c>
      <c r="AH29" s="2">
        <f t="shared" si="15"/>
        <v>3870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>
        <f t="shared" si="15"/>
        <v>7259.887005649718</v>
      </c>
      <c r="AN29" s="2">
        <f t="shared" si="15"/>
        <v>0</v>
      </c>
      <c r="AO29" s="2" t="str">
        <f t="shared" si="15"/>
        <v>N.A.</v>
      </c>
      <c r="AP29" s="15">
        <f t="shared" si="15"/>
        <v>3744.7979192938205</v>
      </c>
      <c r="AQ29" s="13">
        <f t="shared" si="15"/>
        <v>3451.1667615253277</v>
      </c>
      <c r="AR29" s="14">
        <f t="shared" si="15"/>
        <v>3574.2942692841561</v>
      </c>
    </row>
    <row r="30" spans="1:44" ht="15" customHeight="1" thickBot="1" x14ac:dyDescent="0.3">
      <c r="A30" s="3" t="s">
        <v>15</v>
      </c>
      <c r="B30" s="2">
        <v>7725494.9999999991</v>
      </c>
      <c r="C30" s="2"/>
      <c r="D30" s="2"/>
      <c r="E30" s="2"/>
      <c r="F30" s="2"/>
      <c r="G30" s="2">
        <v>3309700</v>
      </c>
      <c r="H30" s="2">
        <v>5565451</v>
      </c>
      <c r="I30" s="2"/>
      <c r="J30" s="2">
        <v>0</v>
      </c>
      <c r="K30" s="2"/>
      <c r="L30" s="1">
        <f t="shared" si="16"/>
        <v>13290946</v>
      </c>
      <c r="M30" s="13">
        <f t="shared" si="16"/>
        <v>3309700</v>
      </c>
      <c r="N30" s="14">
        <f t="shared" si="17"/>
        <v>16600646</v>
      </c>
      <c r="P30" s="3" t="s">
        <v>15</v>
      </c>
      <c r="Q30" s="2">
        <v>1559</v>
      </c>
      <c r="R30" s="2">
        <v>0</v>
      </c>
      <c r="S30" s="2">
        <v>0</v>
      </c>
      <c r="T30" s="2">
        <v>0</v>
      </c>
      <c r="U30" s="2">
        <v>0</v>
      </c>
      <c r="V30" s="2">
        <v>968</v>
      </c>
      <c r="W30" s="2">
        <v>14081</v>
      </c>
      <c r="X30" s="2">
        <v>0</v>
      </c>
      <c r="Y30" s="2">
        <v>450</v>
      </c>
      <c r="Z30" s="2">
        <v>0</v>
      </c>
      <c r="AA30" s="1">
        <f t="shared" si="18"/>
        <v>16090</v>
      </c>
      <c r="AB30" s="13">
        <f t="shared" si="18"/>
        <v>968</v>
      </c>
      <c r="AC30" s="21">
        <f t="shared" si="19"/>
        <v>17058</v>
      </c>
      <c r="AE30" s="3" t="s">
        <v>15</v>
      </c>
      <c r="AF30" s="2">
        <f t="shared" si="20"/>
        <v>4955.4169339320069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3419.1115702479337</v>
      </c>
      <c r="AL30" s="2">
        <f t="shared" si="15"/>
        <v>395.24543711384132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826.03766314481049</v>
      </c>
      <c r="AQ30" s="13">
        <f t="shared" si="15"/>
        <v>3419.1115702479337</v>
      </c>
      <c r="AR30" s="14">
        <f t="shared" si="15"/>
        <v>973.18829874545668</v>
      </c>
    </row>
    <row r="31" spans="1:44" ht="15" customHeight="1" thickBot="1" x14ac:dyDescent="0.3">
      <c r="A31" s="4" t="s">
        <v>16</v>
      </c>
      <c r="B31" s="2">
        <v>44597063</v>
      </c>
      <c r="C31" s="2">
        <v>26463500.000000004</v>
      </c>
      <c r="D31" s="2">
        <v>8589880</v>
      </c>
      <c r="E31" s="2"/>
      <c r="F31" s="2">
        <v>11762650.000000002</v>
      </c>
      <c r="G31" s="2">
        <v>3309700</v>
      </c>
      <c r="H31" s="2">
        <v>23681971.000000007</v>
      </c>
      <c r="I31" s="2">
        <v>3855000.0000000005</v>
      </c>
      <c r="J31" s="2">
        <v>0</v>
      </c>
      <c r="K31" s="2"/>
      <c r="L31" s="1">
        <f t="shared" ref="L31" si="21">B31+D31+F31+H31+J31</f>
        <v>88631564</v>
      </c>
      <c r="M31" s="13">
        <f t="shared" ref="M31" si="22">C31+E31+G31+I31+K31</f>
        <v>33628200.000000007</v>
      </c>
      <c r="N31" s="21">
        <f t="shared" ref="N31" si="23">L31+M31</f>
        <v>122259764</v>
      </c>
      <c r="P31" s="4" t="s">
        <v>16</v>
      </c>
      <c r="Q31" s="2">
        <v>10336</v>
      </c>
      <c r="R31" s="2">
        <v>7925</v>
      </c>
      <c r="S31" s="2">
        <v>1715</v>
      </c>
      <c r="T31" s="2">
        <v>0</v>
      </c>
      <c r="U31" s="2">
        <v>1378</v>
      </c>
      <c r="V31" s="2">
        <v>1297</v>
      </c>
      <c r="W31" s="2">
        <v>17252</v>
      </c>
      <c r="X31" s="2">
        <v>531</v>
      </c>
      <c r="Y31" s="2">
        <v>1181</v>
      </c>
      <c r="Z31" s="2">
        <v>0</v>
      </c>
      <c r="AA31" s="1">
        <f t="shared" ref="AA31" si="24">Q31+S31+U31+W31+Y31</f>
        <v>31862</v>
      </c>
      <c r="AB31" s="13">
        <f t="shared" ref="AB31" si="25">R31+T31+V31+X31+Z31</f>
        <v>9753</v>
      </c>
      <c r="AC31" s="14">
        <f t="shared" ref="AC31" si="26">AA31+AB31</f>
        <v>41615</v>
      </c>
      <c r="AE31" s="4" t="s">
        <v>16</v>
      </c>
      <c r="AF31" s="2">
        <f t="shared" si="20"/>
        <v>4314.7313273993805</v>
      </c>
      <c r="AG31" s="2">
        <f t="shared" si="15"/>
        <v>3339.2429022082024</v>
      </c>
      <c r="AH31" s="2">
        <f t="shared" si="15"/>
        <v>5008.6763848396504</v>
      </c>
      <c r="AI31" s="2" t="str">
        <f t="shared" si="15"/>
        <v>N.A.</v>
      </c>
      <c r="AJ31" s="2">
        <f t="shared" si="15"/>
        <v>8536.0304789550082</v>
      </c>
      <c r="AK31" s="2">
        <f t="shared" si="15"/>
        <v>2551.8118735543562</v>
      </c>
      <c r="AL31" s="2">
        <f t="shared" si="15"/>
        <v>1372.708729422676</v>
      </c>
      <c r="AM31" s="2">
        <f t="shared" si="15"/>
        <v>7259.887005649718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2781.7325968238029</v>
      </c>
      <c r="AQ31" s="13">
        <f t="shared" ref="AQ31" si="28">IFERROR(M31/AB31, "N.A.")</f>
        <v>3447.9852353122124</v>
      </c>
      <c r="AR31" s="14">
        <f t="shared" ref="AR31" si="29">IFERROR(N31/AC31, "N.A.")</f>
        <v>2937.8773038567824</v>
      </c>
    </row>
    <row r="32" spans="1:44" ht="15" customHeight="1" thickBot="1" x14ac:dyDescent="0.3">
      <c r="A32" s="5" t="s">
        <v>0</v>
      </c>
      <c r="B32" s="42">
        <f>B31+C31</f>
        <v>71060563</v>
      </c>
      <c r="C32" s="43"/>
      <c r="D32" s="42">
        <f>D31+E31</f>
        <v>8589880</v>
      </c>
      <c r="E32" s="43"/>
      <c r="F32" s="42">
        <f>F31+G31</f>
        <v>15072350.000000002</v>
      </c>
      <c r="G32" s="43"/>
      <c r="H32" s="42">
        <f>H31+I31</f>
        <v>27536971.000000007</v>
      </c>
      <c r="I32" s="43"/>
      <c r="J32" s="42">
        <f>J31+K31</f>
        <v>0</v>
      </c>
      <c r="K32" s="43"/>
      <c r="L32" s="42">
        <f>L31+M31</f>
        <v>122259764</v>
      </c>
      <c r="M32" s="46"/>
      <c r="N32" s="22">
        <f>B32+D32+F32+H32+J32</f>
        <v>122259764</v>
      </c>
      <c r="P32" s="5" t="s">
        <v>0</v>
      </c>
      <c r="Q32" s="42">
        <f>Q31+R31</f>
        <v>18261</v>
      </c>
      <c r="R32" s="43"/>
      <c r="S32" s="42">
        <f>S31+T31</f>
        <v>1715</v>
      </c>
      <c r="T32" s="43"/>
      <c r="U32" s="42">
        <f>U31+V31</f>
        <v>2675</v>
      </c>
      <c r="V32" s="43"/>
      <c r="W32" s="42">
        <f>W31+X31</f>
        <v>17783</v>
      </c>
      <c r="X32" s="43"/>
      <c r="Y32" s="42">
        <f>Y31+Z31</f>
        <v>1181</v>
      </c>
      <c r="Z32" s="43"/>
      <c r="AA32" s="42">
        <f>AA31+AB31</f>
        <v>41615</v>
      </c>
      <c r="AB32" s="46"/>
      <c r="AC32" s="23">
        <f>Q32+S32+U32+W32+Y32</f>
        <v>41615</v>
      </c>
      <c r="AE32" s="5" t="s">
        <v>0</v>
      </c>
      <c r="AF32" s="44">
        <f>IFERROR(B32/Q32,"N.A.")</f>
        <v>3891.3839877334208</v>
      </c>
      <c r="AG32" s="45"/>
      <c r="AH32" s="44">
        <f>IFERROR(D32/S32,"N.A.")</f>
        <v>5008.6763848396504</v>
      </c>
      <c r="AI32" s="45"/>
      <c r="AJ32" s="44">
        <f>IFERROR(F32/U32,"N.A.")</f>
        <v>5634.5233644859818</v>
      </c>
      <c r="AK32" s="45"/>
      <c r="AL32" s="44">
        <f>IFERROR(H32/W32,"N.A.")</f>
        <v>1548.4997469493339</v>
      </c>
      <c r="AM32" s="45"/>
      <c r="AN32" s="44">
        <f>IFERROR(J32/Y32,"N.A.")</f>
        <v>0</v>
      </c>
      <c r="AO32" s="45"/>
      <c r="AP32" s="44">
        <f>IFERROR(L32/AA32,"N.A.")</f>
        <v>2937.8773038567824</v>
      </c>
      <c r="AQ32" s="47"/>
      <c r="AR32" s="16">
        <f>IFERROR(N32/AC32, "N.A.")</f>
        <v>2937.8773038567824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5080590</v>
      </c>
      <c r="C39" s="2"/>
      <c r="D39" s="2"/>
      <c r="E39" s="2"/>
      <c r="F39" s="2">
        <v>3146560</v>
      </c>
      <c r="G39" s="2"/>
      <c r="H39" s="2">
        <v>6074672</v>
      </c>
      <c r="I39" s="2"/>
      <c r="J39" s="2">
        <v>0</v>
      </c>
      <c r="K39" s="2"/>
      <c r="L39" s="1">
        <f>B39+D39+F39+H39+J39</f>
        <v>14301822</v>
      </c>
      <c r="M39" s="13">
        <f>C39+E39+G39+I39+K39</f>
        <v>0</v>
      </c>
      <c r="N39" s="14">
        <f>L39+M39</f>
        <v>14301822</v>
      </c>
      <c r="P39" s="3" t="s">
        <v>12</v>
      </c>
      <c r="Q39" s="2">
        <v>1674</v>
      </c>
      <c r="R39" s="2">
        <v>0</v>
      </c>
      <c r="S39" s="2">
        <v>0</v>
      </c>
      <c r="T39" s="2">
        <v>0</v>
      </c>
      <c r="U39" s="2">
        <v>797</v>
      </c>
      <c r="V39" s="2">
        <v>0</v>
      </c>
      <c r="W39" s="2">
        <v>5427</v>
      </c>
      <c r="X39" s="2">
        <v>0</v>
      </c>
      <c r="Y39" s="2">
        <v>1285</v>
      </c>
      <c r="Z39" s="2">
        <v>0</v>
      </c>
      <c r="AA39" s="1">
        <f>Q39+S39+U39+W39+Y39</f>
        <v>9183</v>
      </c>
      <c r="AB39" s="13">
        <f>R39+T39+V39+X39+Z39</f>
        <v>0</v>
      </c>
      <c r="AC39" s="14">
        <f>AA39+AB39</f>
        <v>9183</v>
      </c>
      <c r="AE39" s="3" t="s">
        <v>12</v>
      </c>
      <c r="AF39" s="2">
        <f>IFERROR(B39/Q39, "N.A.")</f>
        <v>3035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3948.0050188205773</v>
      </c>
      <c r="AK39" s="2" t="str">
        <f t="shared" si="30"/>
        <v>N.A.</v>
      </c>
      <c r="AL39" s="2">
        <f t="shared" si="30"/>
        <v>1119.3425465266262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1557.4237177393009</v>
      </c>
      <c r="AQ39" s="13" t="str">
        <f t="shared" si="30"/>
        <v>N.A.</v>
      </c>
      <c r="AR39" s="14">
        <f t="shared" si="30"/>
        <v>1557.4237177393009</v>
      </c>
    </row>
    <row r="40" spans="1:44" ht="15" customHeight="1" thickBot="1" x14ac:dyDescent="0.3">
      <c r="A40" s="3" t="s">
        <v>13</v>
      </c>
      <c r="B40" s="2">
        <v>2527660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2527660</v>
      </c>
      <c r="M40" s="13">
        <f t="shared" si="31"/>
        <v>0</v>
      </c>
      <c r="N40" s="14">
        <f t="shared" ref="N40:N42" si="32">L40+M40</f>
        <v>2527660</v>
      </c>
      <c r="P40" s="3" t="s">
        <v>13</v>
      </c>
      <c r="Q40" s="2">
        <v>655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655</v>
      </c>
      <c r="AB40" s="13">
        <f t="shared" si="33"/>
        <v>0</v>
      </c>
      <c r="AC40" s="14">
        <f t="shared" ref="AC40:AC42" si="34">AA40+AB40</f>
        <v>655</v>
      </c>
      <c r="AE40" s="3" t="s">
        <v>13</v>
      </c>
      <c r="AF40" s="2">
        <f t="shared" ref="AF40:AF43" si="35">IFERROR(B40/Q40, "N.A.")</f>
        <v>3859.0229007633588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3859.0229007633588</v>
      </c>
      <c r="AQ40" s="13" t="str">
        <f t="shared" si="30"/>
        <v>N.A.</v>
      </c>
      <c r="AR40" s="14">
        <f t="shared" si="30"/>
        <v>3859.0229007633588</v>
      </c>
    </row>
    <row r="41" spans="1:44" ht="15" customHeight="1" thickBot="1" x14ac:dyDescent="0.3">
      <c r="A41" s="3" t="s">
        <v>14</v>
      </c>
      <c r="B41" s="2">
        <v>16307850</v>
      </c>
      <c r="C41" s="2">
        <v>22687226</v>
      </c>
      <c r="D41" s="2"/>
      <c r="E41" s="2"/>
      <c r="F41" s="2"/>
      <c r="G41" s="2">
        <v>0</v>
      </c>
      <c r="H41" s="2"/>
      <c r="I41" s="2">
        <v>1114320</v>
      </c>
      <c r="J41" s="2">
        <v>0</v>
      </c>
      <c r="K41" s="2"/>
      <c r="L41" s="1">
        <f t="shared" si="31"/>
        <v>16307850</v>
      </c>
      <c r="M41" s="13">
        <f t="shared" si="31"/>
        <v>23801546</v>
      </c>
      <c r="N41" s="14">
        <f t="shared" si="32"/>
        <v>40109396</v>
      </c>
      <c r="P41" s="3" t="s">
        <v>14</v>
      </c>
      <c r="Q41" s="2">
        <v>2134</v>
      </c>
      <c r="R41" s="2">
        <v>5173</v>
      </c>
      <c r="S41" s="2">
        <v>0</v>
      </c>
      <c r="T41" s="2">
        <v>0</v>
      </c>
      <c r="U41" s="2">
        <v>0</v>
      </c>
      <c r="V41" s="2">
        <v>291</v>
      </c>
      <c r="W41" s="2">
        <v>0</v>
      </c>
      <c r="X41" s="2">
        <v>835</v>
      </c>
      <c r="Y41" s="2">
        <v>620</v>
      </c>
      <c r="Z41" s="2">
        <v>0</v>
      </c>
      <c r="AA41" s="1">
        <f t="shared" si="33"/>
        <v>2754</v>
      </c>
      <c r="AB41" s="13">
        <f t="shared" si="33"/>
        <v>6299</v>
      </c>
      <c r="AC41" s="14">
        <f t="shared" si="34"/>
        <v>9053</v>
      </c>
      <c r="AE41" s="3" t="s">
        <v>14</v>
      </c>
      <c r="AF41" s="2">
        <f t="shared" si="35"/>
        <v>7641.9165885660732</v>
      </c>
      <c r="AG41" s="2">
        <f t="shared" si="30"/>
        <v>4385.6999806688573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0</v>
      </c>
      <c r="AL41" s="2" t="str">
        <f t="shared" si="30"/>
        <v>N.A.</v>
      </c>
      <c r="AM41" s="2">
        <f t="shared" si="30"/>
        <v>1334.5149700598802</v>
      </c>
      <c r="AN41" s="2">
        <f t="shared" si="30"/>
        <v>0</v>
      </c>
      <c r="AO41" s="2" t="str">
        <f t="shared" si="30"/>
        <v>N.A.</v>
      </c>
      <c r="AP41" s="15">
        <f t="shared" si="30"/>
        <v>5921.5141612200432</v>
      </c>
      <c r="AQ41" s="13">
        <f t="shared" si="30"/>
        <v>3778.6229560247657</v>
      </c>
      <c r="AR41" s="14">
        <f t="shared" si="30"/>
        <v>4430.5087816193527</v>
      </c>
    </row>
    <row r="42" spans="1:44" ht="15" customHeight="1" thickBot="1" x14ac:dyDescent="0.3">
      <c r="A42" s="3" t="s">
        <v>15</v>
      </c>
      <c r="B42" s="2">
        <v>870750</v>
      </c>
      <c r="C42" s="2"/>
      <c r="D42" s="2"/>
      <c r="E42" s="2"/>
      <c r="F42" s="2"/>
      <c r="G42" s="2"/>
      <c r="H42" s="2">
        <v>932000</v>
      </c>
      <c r="I42" s="2"/>
      <c r="J42" s="2">
        <v>0</v>
      </c>
      <c r="K42" s="2"/>
      <c r="L42" s="1">
        <f t="shared" si="31"/>
        <v>1802750</v>
      </c>
      <c r="M42" s="13">
        <f t="shared" si="31"/>
        <v>0</v>
      </c>
      <c r="N42" s="14">
        <f t="shared" si="32"/>
        <v>1802750</v>
      </c>
      <c r="P42" s="3" t="s">
        <v>15</v>
      </c>
      <c r="Q42" s="2">
        <v>225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443</v>
      </c>
      <c r="X42" s="2">
        <v>0</v>
      </c>
      <c r="Y42" s="2">
        <v>225</v>
      </c>
      <c r="Z42" s="2">
        <v>0</v>
      </c>
      <c r="AA42" s="1">
        <f t="shared" si="33"/>
        <v>893</v>
      </c>
      <c r="AB42" s="13">
        <f t="shared" si="33"/>
        <v>0</v>
      </c>
      <c r="AC42" s="14">
        <f t="shared" si="34"/>
        <v>893</v>
      </c>
      <c r="AE42" s="3" t="s">
        <v>15</v>
      </c>
      <c r="AF42" s="2">
        <f t="shared" si="35"/>
        <v>3870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2103.8374717832958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2018.7569988801793</v>
      </c>
      <c r="AQ42" s="13" t="str">
        <f t="shared" si="30"/>
        <v>N.A.</v>
      </c>
      <c r="AR42" s="14">
        <f t="shared" si="30"/>
        <v>2018.7569988801793</v>
      </c>
    </row>
    <row r="43" spans="1:44" ht="15" customHeight="1" thickBot="1" x14ac:dyDescent="0.3">
      <c r="A43" s="4" t="s">
        <v>16</v>
      </c>
      <c r="B43" s="2">
        <v>24786850.000000004</v>
      </c>
      <c r="C43" s="2">
        <v>22687226</v>
      </c>
      <c r="D43" s="2"/>
      <c r="E43" s="2"/>
      <c r="F43" s="2">
        <v>3146560</v>
      </c>
      <c r="G43" s="2">
        <v>0</v>
      </c>
      <c r="H43" s="2">
        <v>7006672.0000000009</v>
      </c>
      <c r="I43" s="2">
        <v>1114320</v>
      </c>
      <c r="J43" s="2">
        <v>0</v>
      </c>
      <c r="K43" s="2"/>
      <c r="L43" s="1">
        <f t="shared" ref="L43" si="36">B43+D43+F43+H43+J43</f>
        <v>34940082.000000007</v>
      </c>
      <c r="M43" s="13">
        <f t="shared" ref="M43" si="37">C43+E43+G43+I43+K43</f>
        <v>23801546</v>
      </c>
      <c r="N43" s="21">
        <f t="shared" ref="N43" si="38">L43+M43</f>
        <v>58741628.000000007</v>
      </c>
      <c r="P43" s="4" t="s">
        <v>16</v>
      </c>
      <c r="Q43" s="2">
        <v>4688</v>
      </c>
      <c r="R43" s="2">
        <v>5173</v>
      </c>
      <c r="S43" s="2">
        <v>0</v>
      </c>
      <c r="T43" s="2">
        <v>0</v>
      </c>
      <c r="U43" s="2">
        <v>797</v>
      </c>
      <c r="V43" s="2">
        <v>291</v>
      </c>
      <c r="W43" s="2">
        <v>5870</v>
      </c>
      <c r="X43" s="2">
        <v>835</v>
      </c>
      <c r="Y43" s="2">
        <v>2130</v>
      </c>
      <c r="Z43" s="2">
        <v>0</v>
      </c>
      <c r="AA43" s="1">
        <f t="shared" ref="AA43" si="39">Q43+S43+U43+W43+Y43</f>
        <v>13485</v>
      </c>
      <c r="AB43" s="13">
        <f t="shared" ref="AB43" si="40">R43+T43+V43+X43+Z43</f>
        <v>6299</v>
      </c>
      <c r="AC43" s="21">
        <f t="shared" ref="AC43" si="41">AA43+AB43</f>
        <v>19784</v>
      </c>
      <c r="AE43" s="4" t="s">
        <v>16</v>
      </c>
      <c r="AF43" s="2">
        <f t="shared" si="35"/>
        <v>5287.2973549488061</v>
      </c>
      <c r="AG43" s="2">
        <f t="shared" si="30"/>
        <v>4385.6999806688573</v>
      </c>
      <c r="AH43" s="2" t="str">
        <f t="shared" si="30"/>
        <v>N.A.</v>
      </c>
      <c r="AI43" s="2" t="str">
        <f t="shared" si="30"/>
        <v>N.A.</v>
      </c>
      <c r="AJ43" s="2">
        <f t="shared" si="30"/>
        <v>3948.0050188205773</v>
      </c>
      <c r="AK43" s="2">
        <f t="shared" si="30"/>
        <v>0</v>
      </c>
      <c r="AL43" s="2">
        <f t="shared" si="30"/>
        <v>1193.6408858603068</v>
      </c>
      <c r="AM43" s="2">
        <f t="shared" si="30"/>
        <v>1334.5149700598802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2591.0331479421584</v>
      </c>
      <c r="AQ43" s="13">
        <f t="shared" ref="AQ43" si="43">IFERROR(M43/AB43, "N.A.")</f>
        <v>3778.6229560247657</v>
      </c>
      <c r="AR43" s="14">
        <f t="shared" ref="AR43" si="44">IFERROR(N43/AC43, "N.A.")</f>
        <v>2969.1482005661146</v>
      </c>
    </row>
    <row r="44" spans="1:44" ht="15" customHeight="1" thickBot="1" x14ac:dyDescent="0.3">
      <c r="A44" s="5" t="s">
        <v>0</v>
      </c>
      <c r="B44" s="42">
        <f>B43+C43</f>
        <v>47474076</v>
      </c>
      <c r="C44" s="43"/>
      <c r="D44" s="42">
        <f>D43+E43</f>
        <v>0</v>
      </c>
      <c r="E44" s="43"/>
      <c r="F44" s="42">
        <f>F43+G43</f>
        <v>3146560</v>
      </c>
      <c r="G44" s="43"/>
      <c r="H44" s="42">
        <f>H43+I43</f>
        <v>8120992.0000000009</v>
      </c>
      <c r="I44" s="43"/>
      <c r="J44" s="42">
        <f>J43+K43</f>
        <v>0</v>
      </c>
      <c r="K44" s="43"/>
      <c r="L44" s="42">
        <f>L43+M43</f>
        <v>58741628.000000007</v>
      </c>
      <c r="M44" s="46"/>
      <c r="N44" s="22">
        <f>B44+D44+F44+H44+J44</f>
        <v>58741628</v>
      </c>
      <c r="P44" s="5" t="s">
        <v>0</v>
      </c>
      <c r="Q44" s="42">
        <f>Q43+R43</f>
        <v>9861</v>
      </c>
      <c r="R44" s="43"/>
      <c r="S44" s="42">
        <f>S43+T43</f>
        <v>0</v>
      </c>
      <c r="T44" s="43"/>
      <c r="U44" s="42">
        <f>U43+V43</f>
        <v>1088</v>
      </c>
      <c r="V44" s="43"/>
      <c r="W44" s="42">
        <f>W43+X43</f>
        <v>6705</v>
      </c>
      <c r="X44" s="43"/>
      <c r="Y44" s="42">
        <f>Y43+Z43</f>
        <v>2130</v>
      </c>
      <c r="Z44" s="43"/>
      <c r="AA44" s="42">
        <f>AA43+AB43</f>
        <v>19784</v>
      </c>
      <c r="AB44" s="46"/>
      <c r="AC44" s="22">
        <f>Q44+S44+U44+W44+Y44</f>
        <v>19784</v>
      </c>
      <c r="AE44" s="5" t="s">
        <v>0</v>
      </c>
      <c r="AF44" s="44">
        <f>IFERROR(B44/Q44,"N.A.")</f>
        <v>4814.3267417097659</v>
      </c>
      <c r="AG44" s="45"/>
      <c r="AH44" s="44" t="str">
        <f>IFERROR(D44/S44,"N.A.")</f>
        <v>N.A.</v>
      </c>
      <c r="AI44" s="45"/>
      <c r="AJ44" s="44">
        <f>IFERROR(F44/U44,"N.A.")</f>
        <v>2892.0588235294117</v>
      </c>
      <c r="AK44" s="45"/>
      <c r="AL44" s="44">
        <f>IFERROR(H44/W44,"N.A.")</f>
        <v>1211.184489187174</v>
      </c>
      <c r="AM44" s="45"/>
      <c r="AN44" s="44">
        <f>IFERROR(J44/Y44,"N.A.")</f>
        <v>0</v>
      </c>
      <c r="AO44" s="45"/>
      <c r="AP44" s="44">
        <f>IFERROR(L44/AA44,"N.A.")</f>
        <v>2969.1482005661146</v>
      </c>
      <c r="AQ44" s="47"/>
      <c r="AR44" s="16">
        <f>IFERROR(N44/AC44, "N.A.")</f>
        <v>2969.1482005661142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9529660</v>
      </c>
      <c r="C15" s="2"/>
      <c r="D15" s="2">
        <v>1217760</v>
      </c>
      <c r="E15" s="2"/>
      <c r="F15" s="2">
        <v>3096000</v>
      </c>
      <c r="G15" s="2"/>
      <c r="H15" s="2">
        <v>9323260</v>
      </c>
      <c r="I15" s="2"/>
      <c r="J15" s="2"/>
      <c r="K15" s="2"/>
      <c r="L15" s="1">
        <f>B15+D15+F15+H15+J15</f>
        <v>23166680</v>
      </c>
      <c r="M15" s="13">
        <f>C15+E15+G15+I15+K15</f>
        <v>0</v>
      </c>
      <c r="N15" s="14">
        <f>L15+M15</f>
        <v>23166680</v>
      </c>
      <c r="P15" s="3" t="s">
        <v>12</v>
      </c>
      <c r="Q15" s="2">
        <v>1151</v>
      </c>
      <c r="R15" s="2">
        <v>0</v>
      </c>
      <c r="S15" s="2">
        <v>635</v>
      </c>
      <c r="T15" s="2">
        <v>0</v>
      </c>
      <c r="U15" s="2">
        <v>180</v>
      </c>
      <c r="V15" s="2">
        <v>0</v>
      </c>
      <c r="W15" s="2">
        <v>1647</v>
      </c>
      <c r="X15" s="2">
        <v>0</v>
      </c>
      <c r="Y15" s="2">
        <v>0</v>
      </c>
      <c r="Z15" s="2">
        <v>0</v>
      </c>
      <c r="AA15" s="1">
        <f>Q15+S15+U15+W15+Y15</f>
        <v>3613</v>
      </c>
      <c r="AB15" s="13">
        <f>R15+T15+V15+X15+Z15</f>
        <v>0</v>
      </c>
      <c r="AC15" s="14">
        <f>AA15+AB15</f>
        <v>3613</v>
      </c>
      <c r="AE15" s="3" t="s">
        <v>12</v>
      </c>
      <c r="AF15" s="2">
        <f>IFERROR(B15/Q15, "N.A.")</f>
        <v>8279.4613379669845</v>
      </c>
      <c r="AG15" s="2" t="str">
        <f t="shared" ref="AG15:AR19" si="0">IFERROR(C15/R15, "N.A.")</f>
        <v>N.A.</v>
      </c>
      <c r="AH15" s="2">
        <f t="shared" si="0"/>
        <v>1917.732283464567</v>
      </c>
      <c r="AI15" s="2" t="str">
        <f t="shared" si="0"/>
        <v>N.A.</v>
      </c>
      <c r="AJ15" s="2">
        <f t="shared" si="0"/>
        <v>17200</v>
      </c>
      <c r="AK15" s="2" t="str">
        <f t="shared" si="0"/>
        <v>N.A.</v>
      </c>
      <c r="AL15" s="2">
        <f t="shared" si="0"/>
        <v>5660.7528840315726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6412.0343205092722</v>
      </c>
      <c r="AQ15" s="13" t="str">
        <f t="shared" si="0"/>
        <v>N.A.</v>
      </c>
      <c r="AR15" s="14">
        <f t="shared" si="0"/>
        <v>6412.0343205092722</v>
      </c>
    </row>
    <row r="16" spans="1:44" ht="15" customHeight="1" thickBot="1" x14ac:dyDescent="0.3">
      <c r="A16" s="3" t="s">
        <v>13</v>
      </c>
      <c r="B16" s="2">
        <v>1200990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1200990</v>
      </c>
      <c r="M16" s="13">
        <f t="shared" si="1"/>
        <v>0</v>
      </c>
      <c r="N16" s="14">
        <f t="shared" ref="N16:N18" si="2">L16+M16</f>
        <v>1200990</v>
      </c>
      <c r="P16" s="3" t="s">
        <v>13</v>
      </c>
      <c r="Q16" s="2">
        <v>399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399</v>
      </c>
      <c r="AB16" s="13">
        <f t="shared" si="3"/>
        <v>0</v>
      </c>
      <c r="AC16" s="14">
        <f t="shared" ref="AC16:AC18" si="4">AA16+AB16</f>
        <v>399</v>
      </c>
      <c r="AE16" s="3" t="s">
        <v>13</v>
      </c>
      <c r="AF16" s="2">
        <f t="shared" ref="AF16:AF19" si="5">IFERROR(B16/Q16, "N.A.")</f>
        <v>3010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3010</v>
      </c>
      <c r="AQ16" s="13" t="str">
        <f t="shared" si="0"/>
        <v>N.A.</v>
      </c>
      <c r="AR16" s="14">
        <f t="shared" si="0"/>
        <v>3010</v>
      </c>
    </row>
    <row r="17" spans="1:44" ht="15" customHeight="1" thickBot="1" x14ac:dyDescent="0.3">
      <c r="A17" s="3" t="s">
        <v>14</v>
      </c>
      <c r="B17" s="2">
        <v>5114860</v>
      </c>
      <c r="C17" s="2">
        <v>48214920</v>
      </c>
      <c r="D17" s="2">
        <v>1548000</v>
      </c>
      <c r="E17" s="2"/>
      <c r="F17" s="2"/>
      <c r="G17" s="2">
        <v>662200</v>
      </c>
      <c r="H17" s="2"/>
      <c r="I17" s="2">
        <v>2537000</v>
      </c>
      <c r="J17" s="2">
        <v>0</v>
      </c>
      <c r="K17" s="2"/>
      <c r="L17" s="1">
        <f t="shared" si="1"/>
        <v>6662860</v>
      </c>
      <c r="M17" s="13">
        <f t="shared" si="1"/>
        <v>51414120</v>
      </c>
      <c r="N17" s="14">
        <f t="shared" si="2"/>
        <v>58076980</v>
      </c>
      <c r="P17" s="3" t="s">
        <v>14</v>
      </c>
      <c r="Q17" s="2">
        <v>676</v>
      </c>
      <c r="R17" s="2">
        <v>3867</v>
      </c>
      <c r="S17" s="2">
        <v>180</v>
      </c>
      <c r="T17" s="2">
        <v>0</v>
      </c>
      <c r="U17" s="2">
        <v>0</v>
      </c>
      <c r="V17" s="2">
        <v>154</v>
      </c>
      <c r="W17" s="2">
        <v>0</v>
      </c>
      <c r="X17" s="2">
        <v>236</v>
      </c>
      <c r="Y17" s="2">
        <v>399</v>
      </c>
      <c r="Z17" s="2">
        <v>0</v>
      </c>
      <c r="AA17" s="1">
        <f t="shared" si="3"/>
        <v>1255</v>
      </c>
      <c r="AB17" s="13">
        <f t="shared" si="3"/>
        <v>4257</v>
      </c>
      <c r="AC17" s="14">
        <f t="shared" si="4"/>
        <v>5512</v>
      </c>
      <c r="AE17" s="3" t="s">
        <v>14</v>
      </c>
      <c r="AF17" s="2">
        <f t="shared" si="5"/>
        <v>7566.3609467455617</v>
      </c>
      <c r="AG17" s="2">
        <f t="shared" si="0"/>
        <v>12468.301008533746</v>
      </c>
      <c r="AH17" s="2">
        <f t="shared" si="0"/>
        <v>8600</v>
      </c>
      <c r="AI17" s="2" t="str">
        <f t="shared" si="0"/>
        <v>N.A.</v>
      </c>
      <c r="AJ17" s="2" t="str">
        <f t="shared" si="0"/>
        <v>N.A.</v>
      </c>
      <c r="AK17" s="2">
        <f t="shared" si="0"/>
        <v>4300</v>
      </c>
      <c r="AL17" s="2" t="str">
        <f t="shared" si="0"/>
        <v>N.A.</v>
      </c>
      <c r="AM17" s="2">
        <f t="shared" si="0"/>
        <v>10750</v>
      </c>
      <c r="AN17" s="2">
        <f t="shared" si="0"/>
        <v>0</v>
      </c>
      <c r="AO17" s="2" t="str">
        <f t="shared" si="0"/>
        <v>N.A.</v>
      </c>
      <c r="AP17" s="15">
        <f t="shared" si="0"/>
        <v>5309.0517928286854</v>
      </c>
      <c r="AQ17" s="13">
        <f t="shared" si="0"/>
        <v>12077.547568710359</v>
      </c>
      <c r="AR17" s="14">
        <f t="shared" si="0"/>
        <v>10536.462264150943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21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15845510</v>
      </c>
      <c r="C19" s="2">
        <v>48214920</v>
      </c>
      <c r="D19" s="2">
        <v>2765759.9999999995</v>
      </c>
      <c r="E19" s="2"/>
      <c r="F19" s="2">
        <v>3096000</v>
      </c>
      <c r="G19" s="2">
        <v>662200</v>
      </c>
      <c r="H19" s="2">
        <v>9323260</v>
      </c>
      <c r="I19" s="2">
        <v>2537000</v>
      </c>
      <c r="J19" s="2">
        <v>0</v>
      </c>
      <c r="K19" s="2"/>
      <c r="L19" s="1">
        <f t="shared" ref="L19" si="6">B19+D19+F19+H19+J19</f>
        <v>31030530</v>
      </c>
      <c r="M19" s="13">
        <f t="shared" ref="M19" si="7">C19+E19+G19+I19+K19</f>
        <v>51414120</v>
      </c>
      <c r="N19" s="21">
        <f t="shared" ref="N19" si="8">L19+M19</f>
        <v>82444650</v>
      </c>
      <c r="P19" s="4" t="s">
        <v>16</v>
      </c>
      <c r="Q19" s="2">
        <v>2226</v>
      </c>
      <c r="R19" s="2">
        <v>3867</v>
      </c>
      <c r="S19" s="2">
        <v>815</v>
      </c>
      <c r="T19" s="2">
        <v>0</v>
      </c>
      <c r="U19" s="2">
        <v>180</v>
      </c>
      <c r="V19" s="2">
        <v>154</v>
      </c>
      <c r="W19" s="2">
        <v>1647</v>
      </c>
      <c r="X19" s="2">
        <v>236</v>
      </c>
      <c r="Y19" s="2">
        <v>399</v>
      </c>
      <c r="Z19" s="2">
        <v>0</v>
      </c>
      <c r="AA19" s="1">
        <f t="shared" ref="AA19" si="9">Q19+S19+U19+W19+Y19</f>
        <v>5267</v>
      </c>
      <c r="AB19" s="13">
        <f t="shared" ref="AB19" si="10">R19+T19+V19+X19+Z19</f>
        <v>4257</v>
      </c>
      <c r="AC19" s="14">
        <f t="shared" ref="AC19" si="11">AA19+AB19</f>
        <v>9524</v>
      </c>
      <c r="AE19" s="4" t="s">
        <v>16</v>
      </c>
      <c r="AF19" s="2">
        <f t="shared" si="5"/>
        <v>7118.378256963163</v>
      </c>
      <c r="AG19" s="2">
        <f t="shared" si="0"/>
        <v>12468.301008533746</v>
      </c>
      <c r="AH19" s="2">
        <f t="shared" si="0"/>
        <v>3393.5705521472387</v>
      </c>
      <c r="AI19" s="2" t="str">
        <f t="shared" si="0"/>
        <v>N.A.</v>
      </c>
      <c r="AJ19" s="2">
        <f t="shared" si="0"/>
        <v>17200</v>
      </c>
      <c r="AK19" s="2">
        <f t="shared" si="0"/>
        <v>4300</v>
      </c>
      <c r="AL19" s="2">
        <f t="shared" si="0"/>
        <v>5660.7528840315726</v>
      </c>
      <c r="AM19" s="2">
        <f t="shared" si="0"/>
        <v>10750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5891.4999050692995</v>
      </c>
      <c r="AQ19" s="13">
        <f t="shared" ref="AQ19" si="13">IFERROR(M19/AB19, "N.A.")</f>
        <v>12077.547568710359</v>
      </c>
      <c r="AR19" s="14">
        <f t="shared" ref="AR19" si="14">IFERROR(N19/AC19, "N.A.")</f>
        <v>8656.5151196976058</v>
      </c>
    </row>
    <row r="20" spans="1:44" ht="15" customHeight="1" thickBot="1" x14ac:dyDescent="0.3">
      <c r="A20" s="5" t="s">
        <v>0</v>
      </c>
      <c r="B20" s="42">
        <f>B19+C19</f>
        <v>64060430</v>
      </c>
      <c r="C20" s="43"/>
      <c r="D20" s="42">
        <f>D19+E19</f>
        <v>2765759.9999999995</v>
      </c>
      <c r="E20" s="43"/>
      <c r="F20" s="42">
        <f>F19+G19</f>
        <v>3758200</v>
      </c>
      <c r="G20" s="43"/>
      <c r="H20" s="42">
        <f>H19+I19</f>
        <v>11860260</v>
      </c>
      <c r="I20" s="43"/>
      <c r="J20" s="42">
        <f>J19+K19</f>
        <v>0</v>
      </c>
      <c r="K20" s="43"/>
      <c r="L20" s="42">
        <f>L19+M19</f>
        <v>82444650</v>
      </c>
      <c r="M20" s="46"/>
      <c r="N20" s="22">
        <f>B20+D20+F20+H20+J20</f>
        <v>82444650</v>
      </c>
      <c r="P20" s="5" t="s">
        <v>0</v>
      </c>
      <c r="Q20" s="42">
        <f>Q19+R19</f>
        <v>6093</v>
      </c>
      <c r="R20" s="43"/>
      <c r="S20" s="42">
        <f>S19+T19</f>
        <v>815</v>
      </c>
      <c r="T20" s="43"/>
      <c r="U20" s="42">
        <f>U19+V19</f>
        <v>334</v>
      </c>
      <c r="V20" s="43"/>
      <c r="W20" s="42">
        <f>W19+X19</f>
        <v>1883</v>
      </c>
      <c r="X20" s="43"/>
      <c r="Y20" s="42">
        <f>Y19+Z19</f>
        <v>399</v>
      </c>
      <c r="Z20" s="43"/>
      <c r="AA20" s="42">
        <f>AA19+AB19</f>
        <v>9524</v>
      </c>
      <c r="AB20" s="46"/>
      <c r="AC20" s="23">
        <f>Q20+S20+U20+W20+Y20</f>
        <v>9524</v>
      </c>
      <c r="AE20" s="5" t="s">
        <v>0</v>
      </c>
      <c r="AF20" s="44">
        <f>IFERROR(B20/Q20,"N.A.")</f>
        <v>10513.774823568028</v>
      </c>
      <c r="AG20" s="45"/>
      <c r="AH20" s="44">
        <f>IFERROR(D20/S20,"N.A.")</f>
        <v>3393.5705521472387</v>
      </c>
      <c r="AI20" s="45"/>
      <c r="AJ20" s="44">
        <f>IFERROR(F20/U20,"N.A.")</f>
        <v>11252.095808383234</v>
      </c>
      <c r="AK20" s="45"/>
      <c r="AL20" s="44">
        <f>IFERROR(H20/W20,"N.A.")</f>
        <v>6298.5979819437071</v>
      </c>
      <c r="AM20" s="45"/>
      <c r="AN20" s="44">
        <f>IFERROR(J20/Y20,"N.A.")</f>
        <v>0</v>
      </c>
      <c r="AO20" s="45"/>
      <c r="AP20" s="44">
        <f>IFERROR(L20/AA20,"N.A.")</f>
        <v>8656.5151196976058</v>
      </c>
      <c r="AQ20" s="47"/>
      <c r="AR20" s="16">
        <f>IFERROR(N20/AC20, "N.A.")</f>
        <v>8656.5151196976058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9529660</v>
      </c>
      <c r="C27" s="2"/>
      <c r="D27" s="2">
        <v>1217760</v>
      </c>
      <c r="E27" s="2"/>
      <c r="F27" s="2">
        <v>3096000</v>
      </c>
      <c r="G27" s="2"/>
      <c r="H27" s="2">
        <v>6002800</v>
      </c>
      <c r="I27" s="2"/>
      <c r="J27" s="2"/>
      <c r="K27" s="2"/>
      <c r="L27" s="1">
        <f>B27+D27+F27+H27+J27</f>
        <v>19846220</v>
      </c>
      <c r="M27" s="13">
        <f>C27+E27+G27+I27+K27</f>
        <v>0</v>
      </c>
      <c r="N27" s="14">
        <f>L27+M27</f>
        <v>19846220</v>
      </c>
      <c r="P27" s="3" t="s">
        <v>12</v>
      </c>
      <c r="Q27" s="2">
        <v>1151</v>
      </c>
      <c r="R27" s="2">
        <v>0</v>
      </c>
      <c r="S27" s="2">
        <v>635</v>
      </c>
      <c r="T27" s="2">
        <v>0</v>
      </c>
      <c r="U27" s="2">
        <v>180</v>
      </c>
      <c r="V27" s="2">
        <v>0</v>
      </c>
      <c r="W27" s="2">
        <v>652</v>
      </c>
      <c r="X27" s="2">
        <v>0</v>
      </c>
      <c r="Y27" s="2">
        <v>0</v>
      </c>
      <c r="Z27" s="2">
        <v>0</v>
      </c>
      <c r="AA27" s="1">
        <f>Q27+S27+U27+W27+Y27</f>
        <v>2618</v>
      </c>
      <c r="AB27" s="13">
        <f>R27+T27+V27+X27+Z27</f>
        <v>0</v>
      </c>
      <c r="AC27" s="14">
        <f>AA27+AB27</f>
        <v>2618</v>
      </c>
      <c r="AE27" s="3" t="s">
        <v>12</v>
      </c>
      <c r="AF27" s="2">
        <f>IFERROR(B27/Q27, "N.A.")</f>
        <v>8279.4613379669845</v>
      </c>
      <c r="AG27" s="2" t="str">
        <f t="shared" ref="AG27:AR31" si="15">IFERROR(C27/R27, "N.A.")</f>
        <v>N.A.</v>
      </c>
      <c r="AH27" s="2">
        <f t="shared" si="15"/>
        <v>1917.732283464567</v>
      </c>
      <c r="AI27" s="2" t="str">
        <f t="shared" si="15"/>
        <v>N.A.</v>
      </c>
      <c r="AJ27" s="2">
        <f t="shared" si="15"/>
        <v>17200</v>
      </c>
      <c r="AK27" s="2" t="str">
        <f t="shared" si="15"/>
        <v>N.A.</v>
      </c>
      <c r="AL27" s="2">
        <f t="shared" si="15"/>
        <v>9206.748466257668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7580.6799083269671</v>
      </c>
      <c r="AQ27" s="13" t="str">
        <f t="shared" si="15"/>
        <v>N.A.</v>
      </c>
      <c r="AR27" s="14">
        <f t="shared" si="15"/>
        <v>7580.6799083269671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5114860</v>
      </c>
      <c r="C29" s="2">
        <v>24758520</v>
      </c>
      <c r="D29" s="2">
        <v>1548000</v>
      </c>
      <c r="E29" s="2"/>
      <c r="F29" s="2"/>
      <c r="G29" s="2">
        <v>662200</v>
      </c>
      <c r="H29" s="2"/>
      <c r="I29" s="2">
        <v>2537000</v>
      </c>
      <c r="J29" s="2">
        <v>0</v>
      </c>
      <c r="K29" s="2"/>
      <c r="L29" s="1">
        <f t="shared" si="16"/>
        <v>6662860</v>
      </c>
      <c r="M29" s="13">
        <f t="shared" si="16"/>
        <v>27957720</v>
      </c>
      <c r="N29" s="14">
        <f t="shared" si="17"/>
        <v>34620580</v>
      </c>
      <c r="P29" s="3" t="s">
        <v>14</v>
      </c>
      <c r="Q29" s="2">
        <v>676</v>
      </c>
      <c r="R29" s="2">
        <v>2220</v>
      </c>
      <c r="S29" s="2">
        <v>180</v>
      </c>
      <c r="T29" s="2">
        <v>0</v>
      </c>
      <c r="U29" s="2">
        <v>0</v>
      </c>
      <c r="V29" s="2">
        <v>154</v>
      </c>
      <c r="W29" s="2">
        <v>0</v>
      </c>
      <c r="X29" s="2">
        <v>236</v>
      </c>
      <c r="Y29" s="2">
        <v>399</v>
      </c>
      <c r="Z29" s="2">
        <v>0</v>
      </c>
      <c r="AA29" s="1">
        <f t="shared" si="18"/>
        <v>1255</v>
      </c>
      <c r="AB29" s="13">
        <f t="shared" si="18"/>
        <v>2610</v>
      </c>
      <c r="AC29" s="14">
        <f t="shared" si="19"/>
        <v>3865</v>
      </c>
      <c r="AE29" s="3" t="s">
        <v>14</v>
      </c>
      <c r="AF29" s="2">
        <f t="shared" si="20"/>
        <v>7566.3609467455617</v>
      </c>
      <c r="AG29" s="2">
        <f t="shared" si="15"/>
        <v>11152.486486486487</v>
      </c>
      <c r="AH29" s="2">
        <f t="shared" si="15"/>
        <v>8600</v>
      </c>
      <c r="AI29" s="2" t="str">
        <f t="shared" si="15"/>
        <v>N.A.</v>
      </c>
      <c r="AJ29" s="2" t="str">
        <f t="shared" si="15"/>
        <v>N.A.</v>
      </c>
      <c r="AK29" s="2">
        <f t="shared" si="15"/>
        <v>4300</v>
      </c>
      <c r="AL29" s="2" t="str">
        <f t="shared" si="15"/>
        <v>N.A.</v>
      </c>
      <c r="AM29" s="2">
        <f t="shared" si="15"/>
        <v>10750</v>
      </c>
      <c r="AN29" s="2">
        <f t="shared" si="15"/>
        <v>0</v>
      </c>
      <c r="AO29" s="2" t="str">
        <f t="shared" si="15"/>
        <v>N.A.</v>
      </c>
      <c r="AP29" s="15">
        <f t="shared" si="15"/>
        <v>5309.0517928286854</v>
      </c>
      <c r="AQ29" s="13">
        <f t="shared" si="15"/>
        <v>10711.770114942528</v>
      </c>
      <c r="AR29" s="14">
        <f t="shared" si="15"/>
        <v>8957.4592496765854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21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14644520</v>
      </c>
      <c r="C31" s="2">
        <v>24758520</v>
      </c>
      <c r="D31" s="2">
        <v>2765759.9999999995</v>
      </c>
      <c r="E31" s="2"/>
      <c r="F31" s="2">
        <v>3096000</v>
      </c>
      <c r="G31" s="2">
        <v>662200</v>
      </c>
      <c r="H31" s="2">
        <v>6002800</v>
      </c>
      <c r="I31" s="2">
        <v>2537000</v>
      </c>
      <c r="J31" s="2">
        <v>0</v>
      </c>
      <c r="K31" s="2"/>
      <c r="L31" s="1">
        <f t="shared" ref="L31" si="21">B31+D31+F31+H31+J31</f>
        <v>26509080</v>
      </c>
      <c r="M31" s="13">
        <f t="shared" ref="M31" si="22">C31+E31+G31+I31+K31</f>
        <v>27957720</v>
      </c>
      <c r="N31" s="21">
        <f t="shared" ref="N31" si="23">L31+M31</f>
        <v>54466800</v>
      </c>
      <c r="P31" s="4" t="s">
        <v>16</v>
      </c>
      <c r="Q31" s="2">
        <v>1827</v>
      </c>
      <c r="R31" s="2">
        <v>2220</v>
      </c>
      <c r="S31" s="2">
        <v>815</v>
      </c>
      <c r="T31" s="2">
        <v>0</v>
      </c>
      <c r="U31" s="2">
        <v>180</v>
      </c>
      <c r="V31" s="2">
        <v>154</v>
      </c>
      <c r="W31" s="2">
        <v>652</v>
      </c>
      <c r="X31" s="2">
        <v>236</v>
      </c>
      <c r="Y31" s="2">
        <v>399</v>
      </c>
      <c r="Z31" s="2">
        <v>0</v>
      </c>
      <c r="AA31" s="1">
        <f t="shared" ref="AA31" si="24">Q31+S31+U31+W31+Y31</f>
        <v>3873</v>
      </c>
      <c r="AB31" s="13">
        <f t="shared" ref="AB31" si="25">R31+T31+V31+X31+Z31</f>
        <v>2610</v>
      </c>
      <c r="AC31" s="14">
        <f t="shared" ref="AC31" si="26">AA31+AB31</f>
        <v>6483</v>
      </c>
      <c r="AE31" s="4" t="s">
        <v>16</v>
      </c>
      <c r="AF31" s="2">
        <f t="shared" si="20"/>
        <v>8015.6102900930491</v>
      </c>
      <c r="AG31" s="2">
        <f t="shared" si="15"/>
        <v>11152.486486486487</v>
      </c>
      <c r="AH31" s="2">
        <f t="shared" si="15"/>
        <v>3393.5705521472387</v>
      </c>
      <c r="AI31" s="2" t="str">
        <f t="shared" si="15"/>
        <v>N.A.</v>
      </c>
      <c r="AJ31" s="2">
        <f t="shared" si="15"/>
        <v>17200</v>
      </c>
      <c r="AK31" s="2">
        <f t="shared" si="15"/>
        <v>4300</v>
      </c>
      <c r="AL31" s="2">
        <f t="shared" si="15"/>
        <v>9206.748466257668</v>
      </c>
      <c r="AM31" s="2">
        <f t="shared" si="15"/>
        <v>10750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6844.5855925639044</v>
      </c>
      <c r="AQ31" s="13">
        <f t="shared" ref="AQ31" si="28">IFERROR(M31/AB31, "N.A.")</f>
        <v>10711.770114942528</v>
      </c>
      <c r="AR31" s="14">
        <f t="shared" ref="AR31" si="29">IFERROR(N31/AC31, "N.A.")</f>
        <v>8401.4807959278114</v>
      </c>
    </row>
    <row r="32" spans="1:44" ht="15" customHeight="1" thickBot="1" x14ac:dyDescent="0.3">
      <c r="A32" s="5" t="s">
        <v>0</v>
      </c>
      <c r="B32" s="42">
        <f>B31+C31</f>
        <v>39403040</v>
      </c>
      <c r="C32" s="43"/>
      <c r="D32" s="42">
        <f>D31+E31</f>
        <v>2765759.9999999995</v>
      </c>
      <c r="E32" s="43"/>
      <c r="F32" s="42">
        <f>F31+G31</f>
        <v>3758200</v>
      </c>
      <c r="G32" s="43"/>
      <c r="H32" s="42">
        <f>H31+I31</f>
        <v>8539800</v>
      </c>
      <c r="I32" s="43"/>
      <c r="J32" s="42">
        <f>J31+K31</f>
        <v>0</v>
      </c>
      <c r="K32" s="43"/>
      <c r="L32" s="42">
        <f>L31+M31</f>
        <v>54466800</v>
      </c>
      <c r="M32" s="46"/>
      <c r="N32" s="22">
        <f>B32+D32+F32+H32+J32</f>
        <v>54466800</v>
      </c>
      <c r="P32" s="5" t="s">
        <v>0</v>
      </c>
      <c r="Q32" s="42">
        <f>Q31+R31</f>
        <v>4047</v>
      </c>
      <c r="R32" s="43"/>
      <c r="S32" s="42">
        <f>S31+T31</f>
        <v>815</v>
      </c>
      <c r="T32" s="43"/>
      <c r="U32" s="42">
        <f>U31+V31</f>
        <v>334</v>
      </c>
      <c r="V32" s="43"/>
      <c r="W32" s="42">
        <f>W31+X31</f>
        <v>888</v>
      </c>
      <c r="X32" s="43"/>
      <c r="Y32" s="42">
        <f>Y31+Z31</f>
        <v>399</v>
      </c>
      <c r="Z32" s="43"/>
      <c r="AA32" s="42">
        <f>AA31+AB31</f>
        <v>6483</v>
      </c>
      <c r="AB32" s="46"/>
      <c r="AC32" s="23">
        <f>Q32+S32+U32+W32+Y32</f>
        <v>6483</v>
      </c>
      <c r="AE32" s="5" t="s">
        <v>0</v>
      </c>
      <c r="AF32" s="44">
        <f>IFERROR(B32/Q32,"N.A.")</f>
        <v>9736.3577958981969</v>
      </c>
      <c r="AG32" s="45"/>
      <c r="AH32" s="44">
        <f>IFERROR(D32/S32,"N.A.")</f>
        <v>3393.5705521472387</v>
      </c>
      <c r="AI32" s="45"/>
      <c r="AJ32" s="44">
        <f>IFERROR(F32/U32,"N.A.")</f>
        <v>11252.095808383234</v>
      </c>
      <c r="AK32" s="45"/>
      <c r="AL32" s="44">
        <f>IFERROR(H32/W32,"N.A.")</f>
        <v>9616.8918918918916</v>
      </c>
      <c r="AM32" s="45"/>
      <c r="AN32" s="44">
        <f>IFERROR(J32/Y32,"N.A.")</f>
        <v>0</v>
      </c>
      <c r="AO32" s="45"/>
      <c r="AP32" s="44">
        <f>IFERROR(L32/AA32,"N.A.")</f>
        <v>8401.4807959278114</v>
      </c>
      <c r="AQ32" s="47"/>
      <c r="AR32" s="16">
        <f>IFERROR(N32/AC32, "N.A.")</f>
        <v>8401.4807959278114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3320460</v>
      </c>
      <c r="I39" s="2"/>
      <c r="J39" s="2"/>
      <c r="K39" s="2"/>
      <c r="L39" s="1">
        <f>B39+D39+F39+H39+J39</f>
        <v>3320460</v>
      </c>
      <c r="M39" s="13">
        <f>C39+E39+G39+I39+K39</f>
        <v>0</v>
      </c>
      <c r="N39" s="14">
        <f>L39+M39</f>
        <v>3320460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995</v>
      </c>
      <c r="X39" s="2">
        <v>0</v>
      </c>
      <c r="Y39" s="2">
        <v>0</v>
      </c>
      <c r="Z39" s="2">
        <v>0</v>
      </c>
      <c r="AA39" s="1">
        <f>Q39+S39+U39+W39+Y39</f>
        <v>995</v>
      </c>
      <c r="AB39" s="13">
        <f>R39+T39+V39+X39+Z39</f>
        <v>0</v>
      </c>
      <c r="AC39" s="14">
        <f>AA39+AB39</f>
        <v>995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3337.145728643216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3337.145728643216</v>
      </c>
      <c r="AQ39" s="13" t="str">
        <f t="shared" si="30"/>
        <v>N.A.</v>
      </c>
      <c r="AR39" s="14">
        <f t="shared" si="30"/>
        <v>3337.145728643216</v>
      </c>
    </row>
    <row r="40" spans="1:44" ht="15" customHeight="1" thickBot="1" x14ac:dyDescent="0.3">
      <c r="A40" s="3" t="s">
        <v>13</v>
      </c>
      <c r="B40" s="2">
        <v>1200990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1200990</v>
      </c>
      <c r="M40" s="13">
        <f t="shared" si="31"/>
        <v>0</v>
      </c>
      <c r="N40" s="14">
        <f t="shared" ref="N40:N42" si="32">L40+M40</f>
        <v>1200990</v>
      </c>
      <c r="P40" s="3" t="s">
        <v>13</v>
      </c>
      <c r="Q40" s="2">
        <v>399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399</v>
      </c>
      <c r="AB40" s="13">
        <f t="shared" si="33"/>
        <v>0</v>
      </c>
      <c r="AC40" s="14">
        <f t="shared" ref="AC40:AC42" si="34">AA40+AB40</f>
        <v>399</v>
      </c>
      <c r="AE40" s="3" t="s">
        <v>13</v>
      </c>
      <c r="AF40" s="2">
        <f t="shared" ref="AF40:AF43" si="35">IFERROR(B40/Q40, "N.A.")</f>
        <v>3010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3010</v>
      </c>
      <c r="AQ40" s="13" t="str">
        <f t="shared" si="30"/>
        <v>N.A.</v>
      </c>
      <c r="AR40" s="14">
        <f t="shared" si="30"/>
        <v>3010</v>
      </c>
    </row>
    <row r="41" spans="1:44" ht="15" customHeight="1" thickBot="1" x14ac:dyDescent="0.3">
      <c r="A41" s="3" t="s">
        <v>14</v>
      </c>
      <c r="B41" s="2"/>
      <c r="C41" s="2">
        <v>23456400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23456400</v>
      </c>
      <c r="N41" s="14">
        <f t="shared" si="32"/>
        <v>23456400</v>
      </c>
      <c r="P41" s="3" t="s">
        <v>14</v>
      </c>
      <c r="Q41" s="2">
        <v>0</v>
      </c>
      <c r="R41" s="2">
        <v>1647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0</v>
      </c>
      <c r="AB41" s="13">
        <f t="shared" si="33"/>
        <v>1647</v>
      </c>
      <c r="AC41" s="14">
        <f t="shared" si="34"/>
        <v>1647</v>
      </c>
      <c r="AE41" s="3" t="s">
        <v>14</v>
      </c>
      <c r="AF41" s="2" t="str">
        <f t="shared" si="35"/>
        <v>N.A.</v>
      </c>
      <c r="AG41" s="2">
        <f t="shared" si="30"/>
        <v>14241.894353369764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>
        <f t="shared" si="30"/>
        <v>14241.894353369764</v>
      </c>
      <c r="AR41" s="14">
        <f t="shared" si="30"/>
        <v>14241.894353369764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1200990</v>
      </c>
      <c r="C43" s="2">
        <v>23456400</v>
      </c>
      <c r="D43" s="2"/>
      <c r="E43" s="2"/>
      <c r="F43" s="2"/>
      <c r="G43" s="2"/>
      <c r="H43" s="2">
        <v>3320460</v>
      </c>
      <c r="I43" s="2"/>
      <c r="J43" s="2"/>
      <c r="K43" s="2"/>
      <c r="L43" s="1">
        <f t="shared" ref="L43" si="36">B43+D43+F43+H43+J43</f>
        <v>4521450</v>
      </c>
      <c r="M43" s="13">
        <f t="shared" ref="M43" si="37">C43+E43+G43+I43+K43</f>
        <v>23456400</v>
      </c>
      <c r="N43" s="21">
        <f t="shared" ref="N43" si="38">L43+M43</f>
        <v>27977850</v>
      </c>
      <c r="P43" s="4" t="s">
        <v>16</v>
      </c>
      <c r="Q43" s="2">
        <v>399</v>
      </c>
      <c r="R43" s="2">
        <v>1647</v>
      </c>
      <c r="S43" s="2">
        <v>0</v>
      </c>
      <c r="T43" s="2">
        <v>0</v>
      </c>
      <c r="U43" s="2">
        <v>0</v>
      </c>
      <c r="V43" s="2">
        <v>0</v>
      </c>
      <c r="W43" s="2">
        <v>995</v>
      </c>
      <c r="X43" s="2">
        <v>0</v>
      </c>
      <c r="Y43" s="2">
        <v>0</v>
      </c>
      <c r="Z43" s="2">
        <v>0</v>
      </c>
      <c r="AA43" s="1">
        <f t="shared" ref="AA43" si="39">Q43+S43+U43+W43+Y43</f>
        <v>1394</v>
      </c>
      <c r="AB43" s="13">
        <f t="shared" ref="AB43" si="40">R43+T43+V43+X43+Z43</f>
        <v>1647</v>
      </c>
      <c r="AC43" s="21">
        <f t="shared" ref="AC43" si="41">AA43+AB43</f>
        <v>3041</v>
      </c>
      <c r="AE43" s="4" t="s">
        <v>16</v>
      </c>
      <c r="AF43" s="2">
        <f t="shared" si="35"/>
        <v>3010</v>
      </c>
      <c r="AG43" s="2">
        <f t="shared" si="30"/>
        <v>14241.894353369764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3337.145728643216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3243.5078909612625</v>
      </c>
      <c r="AQ43" s="13">
        <f t="shared" ref="AQ43" si="43">IFERROR(M43/AB43, "N.A.")</f>
        <v>14241.894353369764</v>
      </c>
      <c r="AR43" s="14">
        <f t="shared" ref="AR43" si="44">IFERROR(N43/AC43, "N.A.")</f>
        <v>9200.2137454784606</v>
      </c>
    </row>
    <row r="44" spans="1:44" ht="15" customHeight="1" thickBot="1" x14ac:dyDescent="0.3">
      <c r="A44" s="5" t="s">
        <v>0</v>
      </c>
      <c r="B44" s="42">
        <f>B43+C43</f>
        <v>24657390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3320460</v>
      </c>
      <c r="I44" s="43"/>
      <c r="J44" s="42">
        <f>J43+K43</f>
        <v>0</v>
      </c>
      <c r="K44" s="43"/>
      <c r="L44" s="42">
        <f>L43+M43</f>
        <v>27977850</v>
      </c>
      <c r="M44" s="46"/>
      <c r="N44" s="22">
        <f>B44+D44+F44+H44+J44</f>
        <v>27977850</v>
      </c>
      <c r="P44" s="5" t="s">
        <v>0</v>
      </c>
      <c r="Q44" s="42">
        <f>Q43+R43</f>
        <v>2046</v>
      </c>
      <c r="R44" s="43"/>
      <c r="S44" s="42">
        <f>S43+T43</f>
        <v>0</v>
      </c>
      <c r="T44" s="43"/>
      <c r="U44" s="42">
        <f>U43+V43</f>
        <v>0</v>
      </c>
      <c r="V44" s="43"/>
      <c r="W44" s="42">
        <f>W43+X43</f>
        <v>995</v>
      </c>
      <c r="X44" s="43"/>
      <c r="Y44" s="42">
        <f>Y43+Z43</f>
        <v>0</v>
      </c>
      <c r="Z44" s="43"/>
      <c r="AA44" s="42">
        <f>AA43+AB43</f>
        <v>3041</v>
      </c>
      <c r="AB44" s="46"/>
      <c r="AC44" s="22">
        <f>Q44+S44+U44+W44+Y44</f>
        <v>3041</v>
      </c>
      <c r="AE44" s="5" t="s">
        <v>0</v>
      </c>
      <c r="AF44" s="44">
        <f>IFERROR(B44/Q44,"N.A.")</f>
        <v>12051.510263929618</v>
      </c>
      <c r="AG44" s="45"/>
      <c r="AH44" s="44" t="str">
        <f>IFERROR(D44/S44,"N.A.")</f>
        <v>N.A.</v>
      </c>
      <c r="AI44" s="45"/>
      <c r="AJ44" s="44" t="str">
        <f>IFERROR(F44/U44,"N.A.")</f>
        <v>N.A.</v>
      </c>
      <c r="AK44" s="45"/>
      <c r="AL44" s="44">
        <f>IFERROR(H44/W44,"N.A.")</f>
        <v>3337.145728643216</v>
      </c>
      <c r="AM44" s="45"/>
      <c r="AN44" s="44" t="str">
        <f>IFERROR(J44/Y44,"N.A.")</f>
        <v>N.A.</v>
      </c>
      <c r="AO44" s="45"/>
      <c r="AP44" s="44">
        <f>IFERROR(L44/AA44,"N.A.")</f>
        <v>9200.2137454784606</v>
      </c>
      <c r="AQ44" s="47"/>
      <c r="AR44" s="16">
        <f>IFERROR(N44/AC44, "N.A.")</f>
        <v>9200.2137454784606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23123706.999999993</v>
      </c>
      <c r="C15" s="2"/>
      <c r="D15" s="2">
        <v>9069829.9999999981</v>
      </c>
      <c r="E15" s="2"/>
      <c r="F15" s="2">
        <v>29247940</v>
      </c>
      <c r="G15" s="2"/>
      <c r="H15" s="2">
        <v>110039035.00000001</v>
      </c>
      <c r="I15" s="2"/>
      <c r="J15" s="2">
        <v>0</v>
      </c>
      <c r="K15" s="2"/>
      <c r="L15" s="1">
        <f>B15+D15+F15+H15+J15</f>
        <v>171480512</v>
      </c>
      <c r="M15" s="13">
        <f>C15+E15+G15+I15+K15</f>
        <v>0</v>
      </c>
      <c r="N15" s="14">
        <f>L15+M15</f>
        <v>171480512</v>
      </c>
      <c r="P15" s="3" t="s">
        <v>12</v>
      </c>
      <c r="Q15" s="2">
        <v>5619</v>
      </c>
      <c r="R15" s="2">
        <v>0</v>
      </c>
      <c r="S15" s="2">
        <v>3203</v>
      </c>
      <c r="T15" s="2">
        <v>0</v>
      </c>
      <c r="U15" s="2">
        <v>4119</v>
      </c>
      <c r="V15" s="2">
        <v>0</v>
      </c>
      <c r="W15" s="2">
        <v>24598</v>
      </c>
      <c r="X15" s="2">
        <v>0</v>
      </c>
      <c r="Y15" s="2">
        <v>3560</v>
      </c>
      <c r="Z15" s="2">
        <v>0</v>
      </c>
      <c r="AA15" s="1">
        <f>Q15+S15+U15+W15+Y15</f>
        <v>41099</v>
      </c>
      <c r="AB15" s="13">
        <f>R15+T15+V15+X15+Z15</f>
        <v>0</v>
      </c>
      <c r="AC15" s="14">
        <f>AA15+AB15</f>
        <v>41099</v>
      </c>
      <c r="AE15" s="3" t="s">
        <v>12</v>
      </c>
      <c r="AF15" s="2">
        <f>IFERROR(B15/Q15, "N.A.")</f>
        <v>4115.2708667022589</v>
      </c>
      <c r="AG15" s="2" t="str">
        <f t="shared" ref="AG15:AR19" si="0">IFERROR(C15/R15, "N.A.")</f>
        <v>N.A.</v>
      </c>
      <c r="AH15" s="2">
        <f t="shared" si="0"/>
        <v>2831.6671870121754</v>
      </c>
      <c r="AI15" s="2" t="str">
        <f t="shared" si="0"/>
        <v>N.A.</v>
      </c>
      <c r="AJ15" s="2">
        <f t="shared" si="0"/>
        <v>7100.7380432143727</v>
      </c>
      <c r="AK15" s="2" t="str">
        <f t="shared" si="0"/>
        <v>N.A.</v>
      </c>
      <c r="AL15" s="2">
        <f t="shared" si="0"/>
        <v>4473.4952028620219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4172.3767488260055</v>
      </c>
      <c r="AQ15" s="13" t="str">
        <f t="shared" si="0"/>
        <v>N.A.</v>
      </c>
      <c r="AR15" s="14">
        <f t="shared" si="0"/>
        <v>4172.3767488260055</v>
      </c>
    </row>
    <row r="16" spans="1:44" ht="15" customHeight="1" thickBot="1" x14ac:dyDescent="0.3">
      <c r="A16" s="3" t="s">
        <v>13</v>
      </c>
      <c r="B16" s="2">
        <v>23052083.999999996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23052083.999999996</v>
      </c>
      <c r="M16" s="13">
        <f t="shared" si="1"/>
        <v>0</v>
      </c>
      <c r="N16" s="14">
        <f t="shared" ref="N16:N18" si="2">L16+M16</f>
        <v>23052083.999999996</v>
      </c>
      <c r="P16" s="3" t="s">
        <v>13</v>
      </c>
      <c r="Q16" s="2">
        <v>6518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6518</v>
      </c>
      <c r="AB16" s="13">
        <f t="shared" si="3"/>
        <v>0</v>
      </c>
      <c r="AC16" s="14">
        <f t="shared" ref="AC16:AC18" si="4">AA16+AB16</f>
        <v>6518</v>
      </c>
      <c r="AE16" s="3" t="s">
        <v>13</v>
      </c>
      <c r="AF16" s="2">
        <f t="shared" ref="AF16:AF19" si="5">IFERROR(B16/Q16, "N.A.")</f>
        <v>3536.6805768640684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3536.6805768640684</v>
      </c>
      <c r="AQ16" s="13" t="str">
        <f t="shared" si="0"/>
        <v>N.A.</v>
      </c>
      <c r="AR16" s="14">
        <f t="shared" si="0"/>
        <v>3536.6805768640684</v>
      </c>
    </row>
    <row r="17" spans="1:44" ht="15" customHeight="1" thickBot="1" x14ac:dyDescent="0.3">
      <c r="A17" s="3" t="s">
        <v>14</v>
      </c>
      <c r="B17" s="2">
        <v>73826020</v>
      </c>
      <c r="C17" s="2">
        <v>369790878.99999988</v>
      </c>
      <c r="D17" s="2">
        <v>20546340</v>
      </c>
      <c r="E17" s="2">
        <v>6085200</v>
      </c>
      <c r="F17" s="2"/>
      <c r="G17" s="2">
        <v>3588000.0000000009</v>
      </c>
      <c r="H17" s="2"/>
      <c r="I17" s="2">
        <v>16882620</v>
      </c>
      <c r="J17" s="2">
        <v>0</v>
      </c>
      <c r="K17" s="2"/>
      <c r="L17" s="1">
        <f t="shared" si="1"/>
        <v>94372360</v>
      </c>
      <c r="M17" s="13">
        <f t="shared" si="1"/>
        <v>396346698.99999988</v>
      </c>
      <c r="N17" s="14">
        <f t="shared" si="2"/>
        <v>490719058.99999988</v>
      </c>
      <c r="P17" s="3" t="s">
        <v>14</v>
      </c>
      <c r="Q17" s="2">
        <v>17969</v>
      </c>
      <c r="R17" s="2">
        <v>57241</v>
      </c>
      <c r="S17" s="2">
        <v>3159</v>
      </c>
      <c r="T17" s="2">
        <v>622</v>
      </c>
      <c r="U17" s="2">
        <v>0</v>
      </c>
      <c r="V17" s="2">
        <v>5698</v>
      </c>
      <c r="W17" s="2">
        <v>0</v>
      </c>
      <c r="X17" s="2">
        <v>4392</v>
      </c>
      <c r="Y17" s="2">
        <v>3270</v>
      </c>
      <c r="Z17" s="2">
        <v>0</v>
      </c>
      <c r="AA17" s="1">
        <f t="shared" si="3"/>
        <v>24398</v>
      </c>
      <c r="AB17" s="13">
        <f t="shared" si="3"/>
        <v>67953</v>
      </c>
      <c r="AC17" s="14">
        <f t="shared" si="4"/>
        <v>92351</v>
      </c>
      <c r="AE17" s="3" t="s">
        <v>14</v>
      </c>
      <c r="AF17" s="2">
        <f t="shared" si="5"/>
        <v>4108.5213423117593</v>
      </c>
      <c r="AG17" s="2">
        <f t="shared" si="0"/>
        <v>6460.2449118638715</v>
      </c>
      <c r="AH17" s="2">
        <f t="shared" si="0"/>
        <v>6504.0645773979104</v>
      </c>
      <c r="AI17" s="2">
        <f t="shared" si="0"/>
        <v>9783.2797427652731</v>
      </c>
      <c r="AJ17" s="2" t="str">
        <f t="shared" si="0"/>
        <v>N.A.</v>
      </c>
      <c r="AK17" s="2">
        <f t="shared" si="0"/>
        <v>629.69462969462984</v>
      </c>
      <c r="AL17" s="2" t="str">
        <f t="shared" si="0"/>
        <v>N.A.</v>
      </c>
      <c r="AM17" s="2">
        <f t="shared" si="0"/>
        <v>3843.9480874316941</v>
      </c>
      <c r="AN17" s="2">
        <f t="shared" si="0"/>
        <v>0</v>
      </c>
      <c r="AO17" s="2" t="str">
        <f t="shared" si="0"/>
        <v>N.A.</v>
      </c>
      <c r="AP17" s="15">
        <f t="shared" si="0"/>
        <v>3868.0367243216656</v>
      </c>
      <c r="AQ17" s="13">
        <f t="shared" si="0"/>
        <v>5832.6593233558469</v>
      </c>
      <c r="AR17" s="14">
        <f t="shared" si="0"/>
        <v>5313.6301610161217</v>
      </c>
    </row>
    <row r="18" spans="1:44" ht="15" customHeight="1" thickBot="1" x14ac:dyDescent="0.3">
      <c r="A18" s="3" t="s">
        <v>15</v>
      </c>
      <c r="B18" s="2">
        <v>16210924.000000002</v>
      </c>
      <c r="C18" s="2">
        <v>4513280</v>
      </c>
      <c r="D18" s="2">
        <v>3257593.9999999995</v>
      </c>
      <c r="E18" s="2">
        <v>2256640</v>
      </c>
      <c r="F18" s="2"/>
      <c r="G18" s="2">
        <v>8356818</v>
      </c>
      <c r="H18" s="2">
        <v>4878849</v>
      </c>
      <c r="I18" s="2"/>
      <c r="J18" s="2">
        <v>0</v>
      </c>
      <c r="K18" s="2"/>
      <c r="L18" s="1">
        <f t="shared" si="1"/>
        <v>24347367</v>
      </c>
      <c r="M18" s="13">
        <f t="shared" si="1"/>
        <v>15126738</v>
      </c>
      <c r="N18" s="14">
        <f t="shared" si="2"/>
        <v>39474105</v>
      </c>
      <c r="P18" s="3" t="s">
        <v>15</v>
      </c>
      <c r="Q18" s="2">
        <v>4078</v>
      </c>
      <c r="R18" s="2">
        <v>1148</v>
      </c>
      <c r="S18" s="2">
        <v>991</v>
      </c>
      <c r="T18" s="2">
        <v>328</v>
      </c>
      <c r="U18" s="2">
        <v>0</v>
      </c>
      <c r="V18" s="2">
        <v>2849</v>
      </c>
      <c r="W18" s="2">
        <v>3432</v>
      </c>
      <c r="X18" s="2">
        <v>0</v>
      </c>
      <c r="Y18" s="2">
        <v>2787</v>
      </c>
      <c r="Z18" s="2">
        <v>0</v>
      </c>
      <c r="AA18" s="1">
        <f t="shared" si="3"/>
        <v>11288</v>
      </c>
      <c r="AB18" s="13">
        <f t="shared" si="3"/>
        <v>4325</v>
      </c>
      <c r="AC18" s="21">
        <f t="shared" si="4"/>
        <v>15613</v>
      </c>
      <c r="AE18" s="3" t="s">
        <v>15</v>
      </c>
      <c r="AF18" s="2">
        <f t="shared" si="5"/>
        <v>3975.2143207454637</v>
      </c>
      <c r="AG18" s="2">
        <f t="shared" si="0"/>
        <v>3931.4285714285716</v>
      </c>
      <c r="AH18" s="2">
        <f t="shared" si="0"/>
        <v>3287.1786074672045</v>
      </c>
      <c r="AI18" s="2">
        <f t="shared" si="0"/>
        <v>6880</v>
      </c>
      <c r="AJ18" s="2" t="str">
        <f t="shared" si="0"/>
        <v>N.A.</v>
      </c>
      <c r="AK18" s="2">
        <f t="shared" si="0"/>
        <v>2933.2460512460511</v>
      </c>
      <c r="AL18" s="2">
        <f t="shared" si="0"/>
        <v>1421.576048951049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2156.9247873848335</v>
      </c>
      <c r="AQ18" s="13">
        <f t="shared" si="0"/>
        <v>3497.5116763005781</v>
      </c>
      <c r="AR18" s="14">
        <f t="shared" si="0"/>
        <v>2528.284442451803</v>
      </c>
    </row>
    <row r="19" spans="1:44" ht="15" customHeight="1" thickBot="1" x14ac:dyDescent="0.3">
      <c r="A19" s="4" t="s">
        <v>16</v>
      </c>
      <c r="B19" s="2">
        <v>136212735.00000006</v>
      </c>
      <c r="C19" s="2">
        <v>374304158.99999994</v>
      </c>
      <c r="D19" s="2">
        <v>32873763.999999989</v>
      </c>
      <c r="E19" s="2">
        <v>8341840</v>
      </c>
      <c r="F19" s="2">
        <v>29247940</v>
      </c>
      <c r="G19" s="2">
        <v>11944818.000000002</v>
      </c>
      <c r="H19" s="2">
        <v>114917884.00000001</v>
      </c>
      <c r="I19" s="2">
        <v>16882620</v>
      </c>
      <c r="J19" s="2">
        <v>0</v>
      </c>
      <c r="K19" s="2"/>
      <c r="L19" s="1">
        <f t="shared" ref="L19" si="6">B19+D19+F19+H19+J19</f>
        <v>313252323.00000006</v>
      </c>
      <c r="M19" s="13">
        <f t="shared" ref="M19" si="7">C19+E19+G19+I19+K19</f>
        <v>411473436.99999994</v>
      </c>
      <c r="N19" s="21">
        <f t="shared" ref="N19" si="8">L19+M19</f>
        <v>724725760</v>
      </c>
      <c r="P19" s="4" t="s">
        <v>16</v>
      </c>
      <c r="Q19" s="2">
        <v>34184</v>
      </c>
      <c r="R19" s="2">
        <v>58389</v>
      </c>
      <c r="S19" s="2">
        <v>7353</v>
      </c>
      <c r="T19" s="2">
        <v>950</v>
      </c>
      <c r="U19" s="2">
        <v>4119</v>
      </c>
      <c r="V19" s="2">
        <v>8547</v>
      </c>
      <c r="W19" s="2">
        <v>28030</v>
      </c>
      <c r="X19" s="2">
        <v>4392</v>
      </c>
      <c r="Y19" s="2">
        <v>9617</v>
      </c>
      <c r="Z19" s="2">
        <v>0</v>
      </c>
      <c r="AA19" s="1">
        <f t="shared" ref="AA19" si="9">Q19+S19+U19+W19+Y19</f>
        <v>83303</v>
      </c>
      <c r="AB19" s="13">
        <f t="shared" ref="AB19" si="10">R19+T19+V19+X19+Z19</f>
        <v>72278</v>
      </c>
      <c r="AC19" s="14">
        <f t="shared" ref="AC19" si="11">AA19+AB19</f>
        <v>155581</v>
      </c>
      <c r="AE19" s="4" t="s">
        <v>16</v>
      </c>
      <c r="AF19" s="2">
        <f t="shared" si="5"/>
        <v>3984.6926924877152</v>
      </c>
      <c r="AG19" s="2">
        <f t="shared" si="0"/>
        <v>6410.5252530442367</v>
      </c>
      <c r="AH19" s="2">
        <f t="shared" si="0"/>
        <v>4470.7961376308976</v>
      </c>
      <c r="AI19" s="2">
        <f t="shared" si="0"/>
        <v>8780.8842105263157</v>
      </c>
      <c r="AJ19" s="2">
        <f t="shared" si="0"/>
        <v>7100.7380432143727</v>
      </c>
      <c r="AK19" s="2">
        <f t="shared" si="0"/>
        <v>1397.5451035451038</v>
      </c>
      <c r="AL19" s="2">
        <f t="shared" si="0"/>
        <v>4099.8174812700681</v>
      </c>
      <c r="AM19" s="2">
        <f t="shared" si="0"/>
        <v>3843.9480874316941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3760.3966603843805</v>
      </c>
      <c r="AQ19" s="13">
        <f t="shared" ref="AQ19" si="13">IFERROR(M19/AB19, "N.A.")</f>
        <v>5692.9278203602744</v>
      </c>
      <c r="AR19" s="14">
        <f t="shared" ref="AR19" si="14">IFERROR(N19/AC19, "N.A.")</f>
        <v>4658.1893675963001</v>
      </c>
    </row>
    <row r="20" spans="1:44" ht="15" customHeight="1" thickBot="1" x14ac:dyDescent="0.3">
      <c r="A20" s="5" t="s">
        <v>0</v>
      </c>
      <c r="B20" s="42">
        <f>B19+C19</f>
        <v>510516894</v>
      </c>
      <c r="C20" s="43"/>
      <c r="D20" s="42">
        <f>D19+E19</f>
        <v>41215603.999999985</v>
      </c>
      <c r="E20" s="43"/>
      <c r="F20" s="42">
        <f>F19+G19</f>
        <v>41192758</v>
      </c>
      <c r="G20" s="43"/>
      <c r="H20" s="42">
        <f>H19+I19</f>
        <v>131800504.00000001</v>
      </c>
      <c r="I20" s="43"/>
      <c r="J20" s="42">
        <f>J19+K19</f>
        <v>0</v>
      </c>
      <c r="K20" s="43"/>
      <c r="L20" s="42">
        <f>L19+M19</f>
        <v>724725760</v>
      </c>
      <c r="M20" s="46"/>
      <c r="N20" s="22">
        <f>B20+D20+F20+H20+J20</f>
        <v>724725760</v>
      </c>
      <c r="P20" s="5" t="s">
        <v>0</v>
      </c>
      <c r="Q20" s="42">
        <f>Q19+R19</f>
        <v>92573</v>
      </c>
      <c r="R20" s="43"/>
      <c r="S20" s="42">
        <f>S19+T19</f>
        <v>8303</v>
      </c>
      <c r="T20" s="43"/>
      <c r="U20" s="42">
        <f>U19+V19</f>
        <v>12666</v>
      </c>
      <c r="V20" s="43"/>
      <c r="W20" s="42">
        <f>W19+X19</f>
        <v>32422</v>
      </c>
      <c r="X20" s="43"/>
      <c r="Y20" s="42">
        <f>Y19+Z19</f>
        <v>9617</v>
      </c>
      <c r="Z20" s="43"/>
      <c r="AA20" s="42">
        <f>AA19+AB19</f>
        <v>155581</v>
      </c>
      <c r="AB20" s="46"/>
      <c r="AC20" s="23">
        <f>Q20+S20+U20+W20+Y20</f>
        <v>155581</v>
      </c>
      <c r="AE20" s="5" t="s">
        <v>0</v>
      </c>
      <c r="AF20" s="44">
        <f>IFERROR(B20/Q20,"N.A.")</f>
        <v>5514.7493761679971</v>
      </c>
      <c r="AG20" s="45"/>
      <c r="AH20" s="44">
        <f>IFERROR(D20/S20,"N.A.")</f>
        <v>4963.9412260628669</v>
      </c>
      <c r="AI20" s="45"/>
      <c r="AJ20" s="44">
        <f>IFERROR(F20/U20,"N.A.")</f>
        <v>3252.2310121585347</v>
      </c>
      <c r="AK20" s="45"/>
      <c r="AL20" s="44">
        <f>IFERROR(H20/W20,"N.A.")</f>
        <v>4065.1564986737403</v>
      </c>
      <c r="AM20" s="45"/>
      <c r="AN20" s="44">
        <f>IFERROR(J20/Y20,"N.A.")</f>
        <v>0</v>
      </c>
      <c r="AO20" s="45"/>
      <c r="AP20" s="44">
        <f>IFERROR(L20/AA20,"N.A.")</f>
        <v>4658.1893675963001</v>
      </c>
      <c r="AQ20" s="47"/>
      <c r="AR20" s="16">
        <f>IFERROR(N20/AC20, "N.A.")</f>
        <v>4658.1893675963001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18372395</v>
      </c>
      <c r="C27" s="2"/>
      <c r="D27" s="2">
        <v>9003529.9999999981</v>
      </c>
      <c r="E27" s="2"/>
      <c r="F27" s="2">
        <v>21209750</v>
      </c>
      <c r="G27" s="2"/>
      <c r="H27" s="2">
        <v>70332175</v>
      </c>
      <c r="I27" s="2"/>
      <c r="J27" s="2">
        <v>0</v>
      </c>
      <c r="K27" s="2"/>
      <c r="L27" s="1">
        <f>B27+D27+F27+H27+J27</f>
        <v>118917850</v>
      </c>
      <c r="M27" s="13">
        <f>C27+E27+G27+I27+K27</f>
        <v>0</v>
      </c>
      <c r="N27" s="14">
        <f>L27+M27</f>
        <v>118917850</v>
      </c>
      <c r="P27" s="3" t="s">
        <v>12</v>
      </c>
      <c r="Q27" s="2">
        <v>3759</v>
      </c>
      <c r="R27" s="2">
        <v>0</v>
      </c>
      <c r="S27" s="2">
        <v>1839</v>
      </c>
      <c r="T27" s="2">
        <v>0</v>
      </c>
      <c r="U27" s="2">
        <v>2200</v>
      </c>
      <c r="V27" s="2">
        <v>0</v>
      </c>
      <c r="W27" s="2">
        <v>12242</v>
      </c>
      <c r="X27" s="2">
        <v>0</v>
      </c>
      <c r="Y27" s="2">
        <v>932</v>
      </c>
      <c r="Z27" s="2">
        <v>0</v>
      </c>
      <c r="AA27" s="1">
        <f>Q27+S27+U27+W27+Y27</f>
        <v>20972</v>
      </c>
      <c r="AB27" s="13">
        <f>R27+T27+V27+X27+Z27</f>
        <v>0</v>
      </c>
      <c r="AC27" s="14">
        <f>AA27+AB27</f>
        <v>20972</v>
      </c>
      <c r="AE27" s="3" t="s">
        <v>12</v>
      </c>
      <c r="AF27" s="2">
        <f>IFERROR(B27/Q27, "N.A.")</f>
        <v>4887.5751529662148</v>
      </c>
      <c r="AG27" s="2" t="str">
        <f t="shared" ref="AG27:AR31" si="15">IFERROR(C27/R27, "N.A.")</f>
        <v>N.A.</v>
      </c>
      <c r="AH27" s="2">
        <f t="shared" si="15"/>
        <v>4895.883632408917</v>
      </c>
      <c r="AI27" s="2" t="str">
        <f t="shared" si="15"/>
        <v>N.A.</v>
      </c>
      <c r="AJ27" s="2">
        <f t="shared" si="15"/>
        <v>9640.795454545454</v>
      </c>
      <c r="AK27" s="2" t="str">
        <f t="shared" si="15"/>
        <v>N.A.</v>
      </c>
      <c r="AL27" s="2">
        <f t="shared" si="15"/>
        <v>5745.1539781081519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5670.3151821476258</v>
      </c>
      <c r="AQ27" s="13" t="str">
        <f t="shared" si="15"/>
        <v>N.A.</v>
      </c>
      <c r="AR27" s="14">
        <f t="shared" si="15"/>
        <v>5670.3151821476258</v>
      </c>
    </row>
    <row r="28" spans="1:44" ht="15" customHeight="1" thickBot="1" x14ac:dyDescent="0.3">
      <c r="A28" s="3" t="s">
        <v>13</v>
      </c>
      <c r="B28" s="2">
        <v>3270150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3270150</v>
      </c>
      <c r="M28" s="13">
        <f t="shared" si="16"/>
        <v>0</v>
      </c>
      <c r="N28" s="14">
        <f t="shared" ref="N28:N30" si="17">L28+M28</f>
        <v>3270150</v>
      </c>
      <c r="P28" s="3" t="s">
        <v>13</v>
      </c>
      <c r="Q28" s="2">
        <v>510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510</v>
      </c>
      <c r="AB28" s="13">
        <f t="shared" si="18"/>
        <v>0</v>
      </c>
      <c r="AC28" s="14">
        <f t="shared" ref="AC28:AC30" si="19">AA28+AB28</f>
        <v>510</v>
      </c>
      <c r="AE28" s="3" t="s">
        <v>13</v>
      </c>
      <c r="AF28" s="2">
        <f t="shared" ref="AF28:AF31" si="20">IFERROR(B28/Q28, "N.A.")</f>
        <v>6412.0588235294117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6412.0588235294117</v>
      </c>
      <c r="AQ28" s="13" t="str">
        <f t="shared" si="15"/>
        <v>N.A.</v>
      </c>
      <c r="AR28" s="14">
        <f t="shared" si="15"/>
        <v>6412.0588235294117</v>
      </c>
    </row>
    <row r="29" spans="1:44" ht="15" customHeight="1" thickBot="1" x14ac:dyDescent="0.3">
      <c r="A29" s="3" t="s">
        <v>14</v>
      </c>
      <c r="B29" s="2">
        <v>51859435.000000022</v>
      </c>
      <c r="C29" s="2">
        <v>251829739</v>
      </c>
      <c r="D29" s="2">
        <v>20546340</v>
      </c>
      <c r="E29" s="2">
        <v>3235200</v>
      </c>
      <c r="F29" s="2"/>
      <c r="G29" s="2">
        <v>2808000.0000000005</v>
      </c>
      <c r="H29" s="2"/>
      <c r="I29" s="2">
        <v>10400400</v>
      </c>
      <c r="J29" s="2">
        <v>0</v>
      </c>
      <c r="K29" s="2"/>
      <c r="L29" s="1">
        <f t="shared" si="16"/>
        <v>72405775.00000003</v>
      </c>
      <c r="M29" s="13">
        <f t="shared" si="16"/>
        <v>268273339</v>
      </c>
      <c r="N29" s="14">
        <f t="shared" si="17"/>
        <v>340679114</v>
      </c>
      <c r="P29" s="3" t="s">
        <v>14</v>
      </c>
      <c r="Q29" s="2">
        <v>11035</v>
      </c>
      <c r="R29" s="2">
        <v>32586</v>
      </c>
      <c r="S29" s="2">
        <v>3159</v>
      </c>
      <c r="T29" s="2">
        <v>337</v>
      </c>
      <c r="U29" s="2">
        <v>0</v>
      </c>
      <c r="V29" s="2">
        <v>3912</v>
      </c>
      <c r="W29" s="2">
        <v>0</v>
      </c>
      <c r="X29" s="2">
        <v>3032</v>
      </c>
      <c r="Y29" s="2">
        <v>938</v>
      </c>
      <c r="Z29" s="2">
        <v>0</v>
      </c>
      <c r="AA29" s="1">
        <f t="shared" si="18"/>
        <v>15132</v>
      </c>
      <c r="AB29" s="13">
        <f t="shared" si="18"/>
        <v>39867</v>
      </c>
      <c r="AC29" s="14">
        <f t="shared" si="19"/>
        <v>54999</v>
      </c>
      <c r="AE29" s="3" t="s">
        <v>14</v>
      </c>
      <c r="AF29" s="2">
        <f t="shared" si="20"/>
        <v>4699.5410058903508</v>
      </c>
      <c r="AG29" s="2">
        <f t="shared" si="15"/>
        <v>7728.1574602590072</v>
      </c>
      <c r="AH29" s="2">
        <f t="shared" si="15"/>
        <v>6504.0645773979104</v>
      </c>
      <c r="AI29" s="2">
        <f t="shared" si="15"/>
        <v>9600</v>
      </c>
      <c r="AJ29" s="2" t="str">
        <f t="shared" si="15"/>
        <v>N.A.</v>
      </c>
      <c r="AK29" s="2">
        <f t="shared" si="15"/>
        <v>717.7914110429449</v>
      </c>
      <c r="AL29" s="2" t="str">
        <f t="shared" si="15"/>
        <v>N.A.</v>
      </c>
      <c r="AM29" s="2">
        <f t="shared" si="15"/>
        <v>3430.2110817941953</v>
      </c>
      <c r="AN29" s="2">
        <f t="shared" si="15"/>
        <v>0</v>
      </c>
      <c r="AO29" s="2" t="str">
        <f t="shared" si="15"/>
        <v>N.A.</v>
      </c>
      <c r="AP29" s="15">
        <f t="shared" si="15"/>
        <v>4784.9441580756029</v>
      </c>
      <c r="AQ29" s="13">
        <f t="shared" si="15"/>
        <v>6729.2080919055861</v>
      </c>
      <c r="AR29" s="14">
        <f t="shared" si="15"/>
        <v>6194.2783323333151</v>
      </c>
    </row>
    <row r="30" spans="1:44" ht="15" customHeight="1" thickBot="1" x14ac:dyDescent="0.3">
      <c r="A30" s="3" t="s">
        <v>15</v>
      </c>
      <c r="B30" s="2">
        <v>15070564.000000002</v>
      </c>
      <c r="C30" s="2">
        <v>3878600</v>
      </c>
      <c r="D30" s="2">
        <v>3257593.9999999995</v>
      </c>
      <c r="E30" s="2">
        <v>2256640</v>
      </c>
      <c r="F30" s="2"/>
      <c r="G30" s="2">
        <v>7769318</v>
      </c>
      <c r="H30" s="2">
        <v>4878849</v>
      </c>
      <c r="I30" s="2"/>
      <c r="J30" s="2">
        <v>0</v>
      </c>
      <c r="K30" s="2"/>
      <c r="L30" s="1">
        <f t="shared" si="16"/>
        <v>23207007</v>
      </c>
      <c r="M30" s="13">
        <f t="shared" si="16"/>
        <v>13904558</v>
      </c>
      <c r="N30" s="14">
        <f t="shared" si="17"/>
        <v>37111565</v>
      </c>
      <c r="P30" s="3" t="s">
        <v>15</v>
      </c>
      <c r="Q30" s="2">
        <v>3857</v>
      </c>
      <c r="R30" s="2">
        <v>984</v>
      </c>
      <c r="S30" s="2">
        <v>991</v>
      </c>
      <c r="T30" s="2">
        <v>328</v>
      </c>
      <c r="U30" s="2">
        <v>0</v>
      </c>
      <c r="V30" s="2">
        <v>2614</v>
      </c>
      <c r="W30" s="2">
        <v>3432</v>
      </c>
      <c r="X30" s="2">
        <v>0</v>
      </c>
      <c r="Y30" s="2">
        <v>2082</v>
      </c>
      <c r="Z30" s="2">
        <v>0</v>
      </c>
      <c r="AA30" s="1">
        <f t="shared" si="18"/>
        <v>10362</v>
      </c>
      <c r="AB30" s="13">
        <f t="shared" si="18"/>
        <v>3926</v>
      </c>
      <c r="AC30" s="21">
        <f t="shared" si="19"/>
        <v>14288</v>
      </c>
      <c r="AE30" s="3" t="s">
        <v>15</v>
      </c>
      <c r="AF30" s="2">
        <f t="shared" si="20"/>
        <v>3907.3279751101895</v>
      </c>
      <c r="AG30" s="2">
        <f t="shared" si="15"/>
        <v>3941.6666666666665</v>
      </c>
      <c r="AH30" s="2">
        <f t="shared" si="15"/>
        <v>3287.1786074672045</v>
      </c>
      <c r="AI30" s="2">
        <f t="shared" si="15"/>
        <v>6880</v>
      </c>
      <c r="AJ30" s="2" t="str">
        <f t="shared" si="15"/>
        <v>N.A.</v>
      </c>
      <c r="AK30" s="2">
        <f t="shared" si="15"/>
        <v>2972.1951032899769</v>
      </c>
      <c r="AL30" s="2">
        <f t="shared" si="15"/>
        <v>1421.576048951049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2239.6262304574407</v>
      </c>
      <c r="AQ30" s="13">
        <f t="shared" si="15"/>
        <v>3541.6602139582274</v>
      </c>
      <c r="AR30" s="14">
        <f t="shared" si="15"/>
        <v>2597.3939669652855</v>
      </c>
    </row>
    <row r="31" spans="1:44" ht="15" customHeight="1" thickBot="1" x14ac:dyDescent="0.3">
      <c r="A31" s="4" t="s">
        <v>16</v>
      </c>
      <c r="B31" s="2">
        <v>88572544</v>
      </c>
      <c r="C31" s="2">
        <v>255708339.00000006</v>
      </c>
      <c r="D31" s="2">
        <v>32807464.000000007</v>
      </c>
      <c r="E31" s="2">
        <v>5491840</v>
      </c>
      <c r="F31" s="2">
        <v>21209750</v>
      </c>
      <c r="G31" s="2">
        <v>10577318</v>
      </c>
      <c r="H31" s="2">
        <v>75211024.000000015</v>
      </c>
      <c r="I31" s="2">
        <v>10400400</v>
      </c>
      <c r="J31" s="2">
        <v>0</v>
      </c>
      <c r="K31" s="2"/>
      <c r="L31" s="1">
        <f t="shared" ref="L31" si="21">B31+D31+F31+H31+J31</f>
        <v>217800782</v>
      </c>
      <c r="M31" s="13">
        <f t="shared" ref="M31" si="22">C31+E31+G31+I31+K31</f>
        <v>282177897.00000006</v>
      </c>
      <c r="N31" s="21">
        <f t="shared" ref="N31" si="23">L31+M31</f>
        <v>499978679.00000006</v>
      </c>
      <c r="P31" s="4" t="s">
        <v>16</v>
      </c>
      <c r="Q31" s="2">
        <v>19161</v>
      </c>
      <c r="R31" s="2">
        <v>33570</v>
      </c>
      <c r="S31" s="2">
        <v>5989</v>
      </c>
      <c r="T31" s="2">
        <v>665</v>
      </c>
      <c r="U31" s="2">
        <v>2200</v>
      </c>
      <c r="V31" s="2">
        <v>6526</v>
      </c>
      <c r="W31" s="2">
        <v>15674</v>
      </c>
      <c r="X31" s="2">
        <v>3032</v>
      </c>
      <c r="Y31" s="2">
        <v>3952</v>
      </c>
      <c r="Z31" s="2">
        <v>0</v>
      </c>
      <c r="AA31" s="1">
        <f t="shared" ref="AA31" si="24">Q31+S31+U31+W31+Y31</f>
        <v>46976</v>
      </c>
      <c r="AB31" s="13">
        <f t="shared" ref="AB31" si="25">R31+T31+V31+X31+Z31</f>
        <v>43793</v>
      </c>
      <c r="AC31" s="14">
        <f t="shared" ref="AC31" si="26">AA31+AB31</f>
        <v>90769</v>
      </c>
      <c r="AE31" s="4" t="s">
        <v>16</v>
      </c>
      <c r="AF31" s="2">
        <f t="shared" si="20"/>
        <v>4622.5428735452224</v>
      </c>
      <c r="AG31" s="2">
        <f t="shared" si="15"/>
        <v>7617.1682752457573</v>
      </c>
      <c r="AH31" s="2">
        <f t="shared" si="15"/>
        <v>5477.9535815662057</v>
      </c>
      <c r="AI31" s="2">
        <f t="shared" si="15"/>
        <v>8258.4060150375935</v>
      </c>
      <c r="AJ31" s="2">
        <f t="shared" si="15"/>
        <v>9640.795454545454</v>
      </c>
      <c r="AK31" s="2">
        <f t="shared" si="15"/>
        <v>1620.7965062825619</v>
      </c>
      <c r="AL31" s="2">
        <f t="shared" si="15"/>
        <v>4798.4575730509132</v>
      </c>
      <c r="AM31" s="2">
        <f t="shared" si="15"/>
        <v>3430.2110817941953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4636.4267285422347</v>
      </c>
      <c r="AQ31" s="13">
        <f t="shared" ref="AQ31" si="28">IFERROR(M31/AB31, "N.A.")</f>
        <v>6443.4475144429489</v>
      </c>
      <c r="AR31" s="14">
        <f t="shared" ref="AR31" si="29">IFERROR(N31/AC31, "N.A.")</f>
        <v>5508.2536879331055</v>
      </c>
    </row>
    <row r="32" spans="1:44" ht="15" customHeight="1" thickBot="1" x14ac:dyDescent="0.3">
      <c r="A32" s="5" t="s">
        <v>0</v>
      </c>
      <c r="B32" s="42">
        <f>B31+C31</f>
        <v>344280883.00000006</v>
      </c>
      <c r="C32" s="43"/>
      <c r="D32" s="42">
        <f>D31+E31</f>
        <v>38299304.000000007</v>
      </c>
      <c r="E32" s="43"/>
      <c r="F32" s="42">
        <f>F31+G31</f>
        <v>31787068</v>
      </c>
      <c r="G32" s="43"/>
      <c r="H32" s="42">
        <f>H31+I31</f>
        <v>85611424.000000015</v>
      </c>
      <c r="I32" s="43"/>
      <c r="J32" s="42">
        <f>J31+K31</f>
        <v>0</v>
      </c>
      <c r="K32" s="43"/>
      <c r="L32" s="42">
        <f>L31+M31</f>
        <v>499978679.00000006</v>
      </c>
      <c r="M32" s="46"/>
      <c r="N32" s="22">
        <f>B32+D32+F32+H32+J32</f>
        <v>499978679.00000006</v>
      </c>
      <c r="P32" s="5" t="s">
        <v>0</v>
      </c>
      <c r="Q32" s="42">
        <f>Q31+R31</f>
        <v>52731</v>
      </c>
      <c r="R32" s="43"/>
      <c r="S32" s="42">
        <f>S31+T31</f>
        <v>6654</v>
      </c>
      <c r="T32" s="43"/>
      <c r="U32" s="42">
        <f>U31+V31</f>
        <v>8726</v>
      </c>
      <c r="V32" s="43"/>
      <c r="W32" s="42">
        <f>W31+X31</f>
        <v>18706</v>
      </c>
      <c r="X32" s="43"/>
      <c r="Y32" s="42">
        <f>Y31+Z31</f>
        <v>3952</v>
      </c>
      <c r="Z32" s="43"/>
      <c r="AA32" s="42">
        <f>AA31+AB31</f>
        <v>90769</v>
      </c>
      <c r="AB32" s="46"/>
      <c r="AC32" s="23">
        <f>Q32+S32+U32+W32+Y32</f>
        <v>90769</v>
      </c>
      <c r="AE32" s="5" t="s">
        <v>0</v>
      </c>
      <c r="AF32" s="44">
        <f>IFERROR(B32/Q32,"N.A.")</f>
        <v>6529.0034894085084</v>
      </c>
      <c r="AG32" s="45"/>
      <c r="AH32" s="44">
        <f>IFERROR(D32/S32,"N.A.")</f>
        <v>5755.8316801923665</v>
      </c>
      <c r="AI32" s="45"/>
      <c r="AJ32" s="44">
        <f>IFERROR(F32/U32,"N.A.")</f>
        <v>3642.7994499197798</v>
      </c>
      <c r="AK32" s="45"/>
      <c r="AL32" s="44">
        <f>IFERROR(H32/W32,"N.A.")</f>
        <v>4576.6825617448958</v>
      </c>
      <c r="AM32" s="45"/>
      <c r="AN32" s="44">
        <f>IFERROR(J32/Y32,"N.A.")</f>
        <v>0</v>
      </c>
      <c r="AO32" s="45"/>
      <c r="AP32" s="44">
        <f>IFERROR(L32/AA32,"N.A.")</f>
        <v>5508.2536879331055</v>
      </c>
      <c r="AQ32" s="47"/>
      <c r="AR32" s="16">
        <f>IFERROR(N32/AC32, "N.A.")</f>
        <v>5508.2536879331055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4751312</v>
      </c>
      <c r="C39" s="2"/>
      <c r="D39" s="2">
        <v>66300</v>
      </c>
      <c r="E39" s="2"/>
      <c r="F39" s="2">
        <v>8038190.0000000009</v>
      </c>
      <c r="G39" s="2"/>
      <c r="H39" s="2">
        <v>39706860</v>
      </c>
      <c r="I39" s="2"/>
      <c r="J39" s="2">
        <v>0</v>
      </c>
      <c r="K39" s="2"/>
      <c r="L39" s="1">
        <f>B39+D39+F39+H39+J39</f>
        <v>52562662</v>
      </c>
      <c r="M39" s="13">
        <f>C39+E39+G39+I39+K39</f>
        <v>0</v>
      </c>
      <c r="N39" s="14">
        <f>L39+M39</f>
        <v>52562662</v>
      </c>
      <c r="P39" s="3" t="s">
        <v>12</v>
      </c>
      <c r="Q39" s="2">
        <v>1860</v>
      </c>
      <c r="R39" s="2">
        <v>0</v>
      </c>
      <c r="S39" s="2">
        <v>1364</v>
      </c>
      <c r="T39" s="2">
        <v>0</v>
      </c>
      <c r="U39" s="2">
        <v>1919</v>
      </c>
      <c r="V39" s="2">
        <v>0</v>
      </c>
      <c r="W39" s="2">
        <v>12356</v>
      </c>
      <c r="X39" s="2">
        <v>0</v>
      </c>
      <c r="Y39" s="2">
        <v>2628</v>
      </c>
      <c r="Z39" s="2">
        <v>0</v>
      </c>
      <c r="AA39" s="1">
        <f>Q39+S39+U39+W39+Y39</f>
        <v>20127</v>
      </c>
      <c r="AB39" s="13">
        <f>R39+T39+V39+X39+Z39</f>
        <v>0</v>
      </c>
      <c r="AC39" s="14">
        <f>AA39+AB39</f>
        <v>20127</v>
      </c>
      <c r="AE39" s="3" t="s">
        <v>12</v>
      </c>
      <c r="AF39" s="2">
        <f>IFERROR(B39/Q39, "N.A.")</f>
        <v>2554.4688172043011</v>
      </c>
      <c r="AG39" s="2" t="str">
        <f t="shared" ref="AG39:AR43" si="30">IFERROR(C39/R39, "N.A.")</f>
        <v>N.A.</v>
      </c>
      <c r="AH39" s="2">
        <f t="shared" si="30"/>
        <v>48.607038123167158</v>
      </c>
      <c r="AI39" s="2" t="str">
        <f t="shared" si="30"/>
        <v>N.A.</v>
      </c>
      <c r="AJ39" s="2">
        <f t="shared" si="30"/>
        <v>4188.7389265242318</v>
      </c>
      <c r="AK39" s="2" t="str">
        <f t="shared" si="30"/>
        <v>N.A.</v>
      </c>
      <c r="AL39" s="2">
        <f t="shared" si="30"/>
        <v>3213.5691162188409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2611.5497590301584</v>
      </c>
      <c r="AQ39" s="13" t="str">
        <f t="shared" si="30"/>
        <v>N.A.</v>
      </c>
      <c r="AR39" s="14">
        <f t="shared" si="30"/>
        <v>2611.5497590301584</v>
      </c>
    </row>
    <row r="40" spans="1:44" ht="15" customHeight="1" thickBot="1" x14ac:dyDescent="0.3">
      <c r="A40" s="3" t="s">
        <v>13</v>
      </c>
      <c r="B40" s="2">
        <v>19781934.000000004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19781934.000000004</v>
      </c>
      <c r="M40" s="13">
        <f t="shared" si="31"/>
        <v>0</v>
      </c>
      <c r="N40" s="14">
        <f t="shared" ref="N40:N42" si="32">L40+M40</f>
        <v>19781934.000000004</v>
      </c>
      <c r="P40" s="3" t="s">
        <v>13</v>
      </c>
      <c r="Q40" s="2">
        <v>6008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6008</v>
      </c>
      <c r="AB40" s="13">
        <f t="shared" si="33"/>
        <v>0</v>
      </c>
      <c r="AC40" s="14">
        <f t="shared" ref="AC40:AC42" si="34">AA40+AB40</f>
        <v>6008</v>
      </c>
      <c r="AE40" s="3" t="s">
        <v>13</v>
      </c>
      <c r="AF40" s="2">
        <f t="shared" ref="AF40:AF43" si="35">IFERROR(B40/Q40, "N.A.")</f>
        <v>3292.5988681757663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3292.5988681757663</v>
      </c>
      <c r="AQ40" s="13" t="str">
        <f t="shared" si="30"/>
        <v>N.A.</v>
      </c>
      <c r="AR40" s="14">
        <f t="shared" si="30"/>
        <v>3292.5988681757663</v>
      </c>
    </row>
    <row r="41" spans="1:44" ht="15" customHeight="1" thickBot="1" x14ac:dyDescent="0.3">
      <c r="A41" s="3" t="s">
        <v>14</v>
      </c>
      <c r="B41" s="2">
        <v>21966585.000000004</v>
      </c>
      <c r="C41" s="2">
        <v>117961140.00000004</v>
      </c>
      <c r="D41" s="2"/>
      <c r="E41" s="2">
        <v>2850000</v>
      </c>
      <c r="F41" s="2"/>
      <c r="G41" s="2">
        <v>779999.99999999988</v>
      </c>
      <c r="H41" s="2"/>
      <c r="I41" s="2">
        <v>6482220.0000000009</v>
      </c>
      <c r="J41" s="2">
        <v>0</v>
      </c>
      <c r="K41" s="2"/>
      <c r="L41" s="1">
        <f t="shared" si="31"/>
        <v>21966585.000000004</v>
      </c>
      <c r="M41" s="13">
        <f t="shared" si="31"/>
        <v>128073360.00000004</v>
      </c>
      <c r="N41" s="14">
        <f t="shared" si="32"/>
        <v>150039945.00000006</v>
      </c>
      <c r="P41" s="3" t="s">
        <v>14</v>
      </c>
      <c r="Q41" s="2">
        <v>6934</v>
      </c>
      <c r="R41" s="2">
        <v>24655</v>
      </c>
      <c r="S41" s="2">
        <v>0</v>
      </c>
      <c r="T41" s="2">
        <v>285</v>
      </c>
      <c r="U41" s="2">
        <v>0</v>
      </c>
      <c r="V41" s="2">
        <v>1786</v>
      </c>
      <c r="W41" s="2">
        <v>0</v>
      </c>
      <c r="X41" s="2">
        <v>1360</v>
      </c>
      <c r="Y41" s="2">
        <v>2332</v>
      </c>
      <c r="Z41" s="2">
        <v>0</v>
      </c>
      <c r="AA41" s="1">
        <f t="shared" si="33"/>
        <v>9266</v>
      </c>
      <c r="AB41" s="13">
        <f t="shared" si="33"/>
        <v>28086</v>
      </c>
      <c r="AC41" s="14">
        <f t="shared" si="34"/>
        <v>37352</v>
      </c>
      <c r="AE41" s="3" t="s">
        <v>14</v>
      </c>
      <c r="AF41" s="2">
        <f t="shared" si="35"/>
        <v>3167.9528410729745</v>
      </c>
      <c r="AG41" s="2">
        <f t="shared" si="30"/>
        <v>4784.4713039951348</v>
      </c>
      <c r="AH41" s="2" t="str">
        <f t="shared" si="30"/>
        <v>N.A.</v>
      </c>
      <c r="AI41" s="2">
        <f t="shared" si="30"/>
        <v>10000</v>
      </c>
      <c r="AJ41" s="2" t="str">
        <f t="shared" si="30"/>
        <v>N.A.</v>
      </c>
      <c r="AK41" s="2">
        <f t="shared" si="30"/>
        <v>436.73012318029112</v>
      </c>
      <c r="AL41" s="2" t="str">
        <f t="shared" si="30"/>
        <v>N.A.</v>
      </c>
      <c r="AM41" s="2">
        <f t="shared" si="30"/>
        <v>4766.338235294118</v>
      </c>
      <c r="AN41" s="2">
        <f t="shared" si="30"/>
        <v>0</v>
      </c>
      <c r="AO41" s="2" t="str">
        <f t="shared" si="30"/>
        <v>N.A.</v>
      </c>
      <c r="AP41" s="15">
        <f t="shared" si="30"/>
        <v>2370.6653356356578</v>
      </c>
      <c r="AQ41" s="13">
        <f t="shared" si="30"/>
        <v>4560.0427259132684</v>
      </c>
      <c r="AR41" s="14">
        <f t="shared" si="30"/>
        <v>4016.9186388948401</v>
      </c>
    </row>
    <row r="42" spans="1:44" ht="15" customHeight="1" thickBot="1" x14ac:dyDescent="0.3">
      <c r="A42" s="3" t="s">
        <v>15</v>
      </c>
      <c r="B42" s="2">
        <v>1140360</v>
      </c>
      <c r="C42" s="2">
        <v>634680</v>
      </c>
      <c r="D42" s="2"/>
      <c r="E42" s="2"/>
      <c r="F42" s="2"/>
      <c r="G42" s="2">
        <v>587500</v>
      </c>
      <c r="H42" s="2"/>
      <c r="I42" s="2"/>
      <c r="J42" s="2">
        <v>0</v>
      </c>
      <c r="K42" s="2"/>
      <c r="L42" s="1">
        <f t="shared" si="31"/>
        <v>1140360</v>
      </c>
      <c r="M42" s="13">
        <f t="shared" si="31"/>
        <v>1222180</v>
      </c>
      <c r="N42" s="14">
        <f t="shared" si="32"/>
        <v>2362540</v>
      </c>
      <c r="P42" s="3" t="s">
        <v>15</v>
      </c>
      <c r="Q42" s="2">
        <v>221</v>
      </c>
      <c r="R42" s="2">
        <v>164</v>
      </c>
      <c r="S42" s="2">
        <v>0</v>
      </c>
      <c r="T42" s="2">
        <v>0</v>
      </c>
      <c r="U42" s="2">
        <v>0</v>
      </c>
      <c r="V42" s="2">
        <v>235</v>
      </c>
      <c r="W42" s="2">
        <v>0</v>
      </c>
      <c r="X42" s="2">
        <v>0</v>
      </c>
      <c r="Y42" s="2">
        <v>705</v>
      </c>
      <c r="Z42" s="2">
        <v>0</v>
      </c>
      <c r="AA42" s="1">
        <f t="shared" si="33"/>
        <v>926</v>
      </c>
      <c r="AB42" s="13">
        <f t="shared" si="33"/>
        <v>399</v>
      </c>
      <c r="AC42" s="14">
        <f t="shared" si="34"/>
        <v>1325</v>
      </c>
      <c r="AE42" s="3" t="s">
        <v>15</v>
      </c>
      <c r="AF42" s="2">
        <f t="shared" si="35"/>
        <v>5160</v>
      </c>
      <c r="AG42" s="2">
        <f t="shared" si="30"/>
        <v>3870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2500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1231.4902807775377</v>
      </c>
      <c r="AQ42" s="13">
        <f t="shared" si="30"/>
        <v>3063.1077694235587</v>
      </c>
      <c r="AR42" s="14">
        <f t="shared" si="30"/>
        <v>1783.0490566037736</v>
      </c>
    </row>
    <row r="43" spans="1:44" ht="15" customHeight="1" thickBot="1" x14ac:dyDescent="0.3">
      <c r="A43" s="4" t="s">
        <v>16</v>
      </c>
      <c r="B43" s="2">
        <v>47640191</v>
      </c>
      <c r="C43" s="2">
        <v>118595820.00000006</v>
      </c>
      <c r="D43" s="2">
        <v>66300</v>
      </c>
      <c r="E43" s="2">
        <v>2850000</v>
      </c>
      <c r="F43" s="2">
        <v>8038190.0000000009</v>
      </c>
      <c r="G43" s="2">
        <v>1367500</v>
      </c>
      <c r="H43" s="2">
        <v>39706860</v>
      </c>
      <c r="I43" s="2">
        <v>6482220.0000000009</v>
      </c>
      <c r="J43" s="2">
        <v>0</v>
      </c>
      <c r="K43" s="2"/>
      <c r="L43" s="1">
        <f t="shared" ref="L43" si="36">B43+D43+F43+H43+J43</f>
        <v>95451541</v>
      </c>
      <c r="M43" s="13">
        <f t="shared" ref="M43" si="37">C43+E43+G43+I43+K43</f>
        <v>129295540.00000006</v>
      </c>
      <c r="N43" s="21">
        <f t="shared" ref="N43" si="38">L43+M43</f>
        <v>224747081.00000006</v>
      </c>
      <c r="P43" s="4" t="s">
        <v>16</v>
      </c>
      <c r="Q43" s="2">
        <v>15023</v>
      </c>
      <c r="R43" s="2">
        <v>24819</v>
      </c>
      <c r="S43" s="2">
        <v>1364</v>
      </c>
      <c r="T43" s="2">
        <v>285</v>
      </c>
      <c r="U43" s="2">
        <v>1919</v>
      </c>
      <c r="V43" s="2">
        <v>2021</v>
      </c>
      <c r="W43" s="2">
        <v>12356</v>
      </c>
      <c r="X43" s="2">
        <v>1360</v>
      </c>
      <c r="Y43" s="2">
        <v>5665</v>
      </c>
      <c r="Z43" s="2">
        <v>0</v>
      </c>
      <c r="AA43" s="1">
        <f t="shared" ref="AA43" si="39">Q43+S43+U43+W43+Y43</f>
        <v>36327</v>
      </c>
      <c r="AB43" s="13">
        <f t="shared" ref="AB43" si="40">R43+T43+V43+X43+Z43</f>
        <v>28485</v>
      </c>
      <c r="AC43" s="21">
        <f t="shared" ref="AC43" si="41">AA43+AB43</f>
        <v>64812</v>
      </c>
      <c r="AE43" s="4" t="s">
        <v>16</v>
      </c>
      <c r="AF43" s="2">
        <f t="shared" si="35"/>
        <v>3171.1503028689344</v>
      </c>
      <c r="AG43" s="2">
        <f t="shared" si="30"/>
        <v>4778.4286232322038</v>
      </c>
      <c r="AH43" s="2">
        <f t="shared" si="30"/>
        <v>48.607038123167158</v>
      </c>
      <c r="AI43" s="2">
        <f t="shared" si="30"/>
        <v>10000</v>
      </c>
      <c r="AJ43" s="2">
        <f t="shared" si="30"/>
        <v>4188.7389265242318</v>
      </c>
      <c r="AK43" s="2">
        <f t="shared" si="30"/>
        <v>676.6452251360713</v>
      </c>
      <c r="AL43" s="2">
        <f t="shared" si="30"/>
        <v>3213.5691162188409</v>
      </c>
      <c r="AM43" s="2">
        <f t="shared" si="30"/>
        <v>4766.338235294118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2627.5646488837506</v>
      </c>
      <c r="AQ43" s="13">
        <f t="shared" ref="AQ43" si="43">IFERROR(M43/AB43, "N.A.")</f>
        <v>4539.0746006670197</v>
      </c>
      <c r="AR43" s="14">
        <f t="shared" ref="AR43" si="44">IFERROR(N43/AC43, "N.A.")</f>
        <v>3467.6769888292301</v>
      </c>
    </row>
    <row r="44" spans="1:44" ht="15" customHeight="1" thickBot="1" x14ac:dyDescent="0.3">
      <c r="A44" s="5" t="s">
        <v>0</v>
      </c>
      <c r="B44" s="42">
        <f>B43+C43</f>
        <v>166236011.00000006</v>
      </c>
      <c r="C44" s="43"/>
      <c r="D44" s="42">
        <f>D43+E43</f>
        <v>2916300</v>
      </c>
      <c r="E44" s="43"/>
      <c r="F44" s="42">
        <f>F43+G43</f>
        <v>9405690</v>
      </c>
      <c r="G44" s="43"/>
      <c r="H44" s="42">
        <f>H43+I43</f>
        <v>46189080</v>
      </c>
      <c r="I44" s="43"/>
      <c r="J44" s="42">
        <f>J43+K43</f>
        <v>0</v>
      </c>
      <c r="K44" s="43"/>
      <c r="L44" s="42">
        <f>L43+M43</f>
        <v>224747081.00000006</v>
      </c>
      <c r="M44" s="46"/>
      <c r="N44" s="22">
        <f>B44+D44+F44+H44+J44</f>
        <v>224747081.00000006</v>
      </c>
      <c r="P44" s="5" t="s">
        <v>0</v>
      </c>
      <c r="Q44" s="42">
        <f>Q43+R43</f>
        <v>39842</v>
      </c>
      <c r="R44" s="43"/>
      <c r="S44" s="42">
        <f>S43+T43</f>
        <v>1649</v>
      </c>
      <c r="T44" s="43"/>
      <c r="U44" s="42">
        <f>U43+V43</f>
        <v>3940</v>
      </c>
      <c r="V44" s="43"/>
      <c r="W44" s="42">
        <f>W43+X43</f>
        <v>13716</v>
      </c>
      <c r="X44" s="43"/>
      <c r="Y44" s="42">
        <f>Y43+Z43</f>
        <v>5665</v>
      </c>
      <c r="Z44" s="43"/>
      <c r="AA44" s="42">
        <f>AA43+AB43</f>
        <v>64812</v>
      </c>
      <c r="AB44" s="46"/>
      <c r="AC44" s="22">
        <f>Q44+S44+U44+W44+Y44</f>
        <v>64812</v>
      </c>
      <c r="AE44" s="5" t="s">
        <v>0</v>
      </c>
      <c r="AF44" s="44">
        <f>IFERROR(B44/Q44,"N.A.")</f>
        <v>4172.3811806636231</v>
      </c>
      <c r="AG44" s="45"/>
      <c r="AH44" s="44">
        <f>IFERROR(D44/S44,"N.A.")</f>
        <v>1768.5263796240145</v>
      </c>
      <c r="AI44" s="45"/>
      <c r="AJ44" s="44">
        <f>IFERROR(F44/U44,"N.A.")</f>
        <v>2387.2309644670049</v>
      </c>
      <c r="AK44" s="45"/>
      <c r="AL44" s="44">
        <f>IFERROR(H44/W44,"N.A.")</f>
        <v>3367.5328083989502</v>
      </c>
      <c r="AM44" s="45"/>
      <c r="AN44" s="44">
        <f>IFERROR(J44/Y44,"N.A.")</f>
        <v>0</v>
      </c>
      <c r="AO44" s="45"/>
      <c r="AP44" s="44">
        <f>IFERROR(L44/AA44,"N.A.")</f>
        <v>3467.6769888292301</v>
      </c>
      <c r="AQ44" s="47"/>
      <c r="AR44" s="16">
        <f>IFERROR(N44/AC44, "N.A.")</f>
        <v>3467.6769888292301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133315294.99999997</v>
      </c>
      <c r="C15" s="2"/>
      <c r="D15" s="2">
        <v>30601820</v>
      </c>
      <c r="E15" s="2"/>
      <c r="F15" s="2">
        <v>48939520</v>
      </c>
      <c r="G15" s="2"/>
      <c r="H15" s="2">
        <v>287100225.99999994</v>
      </c>
      <c r="I15" s="2"/>
      <c r="J15" s="2">
        <v>0</v>
      </c>
      <c r="K15" s="2"/>
      <c r="L15" s="1">
        <f>B15+D15+F15+H15+J15</f>
        <v>499956860.99999988</v>
      </c>
      <c r="M15" s="13">
        <f>C15+E15+G15+I15+K15</f>
        <v>0</v>
      </c>
      <c r="N15" s="14">
        <f>L15+M15</f>
        <v>499956860.99999988</v>
      </c>
      <c r="P15" s="3" t="s">
        <v>12</v>
      </c>
      <c r="Q15" s="2">
        <v>19161</v>
      </c>
      <c r="R15" s="2">
        <v>0</v>
      </c>
      <c r="S15" s="2">
        <v>5357</v>
      </c>
      <c r="T15" s="2">
        <v>0</v>
      </c>
      <c r="U15" s="2">
        <v>7136</v>
      </c>
      <c r="V15" s="2">
        <v>0</v>
      </c>
      <c r="W15" s="2">
        <v>57315</v>
      </c>
      <c r="X15" s="2">
        <v>0</v>
      </c>
      <c r="Y15" s="2">
        <v>2625</v>
      </c>
      <c r="Z15" s="2">
        <v>0</v>
      </c>
      <c r="AA15" s="1">
        <f>Q15+S15+U15+W15+Y15</f>
        <v>91594</v>
      </c>
      <c r="AB15" s="13">
        <f>R15+T15+V15+X15+Z15</f>
        <v>0</v>
      </c>
      <c r="AC15" s="14">
        <f>AA15+AB15</f>
        <v>91594</v>
      </c>
      <c r="AE15" s="3" t="s">
        <v>12</v>
      </c>
      <c r="AF15" s="2">
        <f>IFERROR(B15/Q15, "N.A.")</f>
        <v>6957.6376493919925</v>
      </c>
      <c r="AG15" s="2" t="str">
        <f t="shared" ref="AG15:AR19" si="0">IFERROR(C15/R15, "N.A.")</f>
        <v>N.A.</v>
      </c>
      <c r="AH15" s="2">
        <f t="shared" si="0"/>
        <v>5712.4920664551055</v>
      </c>
      <c r="AI15" s="2" t="str">
        <f t="shared" si="0"/>
        <v>N.A.</v>
      </c>
      <c r="AJ15" s="2">
        <f t="shared" si="0"/>
        <v>6858.1165919282512</v>
      </c>
      <c r="AK15" s="2" t="str">
        <f t="shared" si="0"/>
        <v>N.A.</v>
      </c>
      <c r="AL15" s="2">
        <f t="shared" si="0"/>
        <v>5009.163848905172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5458.4018713016121</v>
      </c>
      <c r="AQ15" s="13" t="str">
        <f t="shared" si="0"/>
        <v>N.A.</v>
      </c>
      <c r="AR15" s="14">
        <f t="shared" si="0"/>
        <v>5458.4018713016121</v>
      </c>
    </row>
    <row r="16" spans="1:44" ht="15" customHeight="1" thickBot="1" x14ac:dyDescent="0.3">
      <c r="A16" s="3" t="s">
        <v>13</v>
      </c>
      <c r="B16" s="2">
        <v>91148290.000000015</v>
      </c>
      <c r="C16" s="2">
        <v>4334820</v>
      </c>
      <c r="D16" s="2">
        <v>412370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91560660.000000015</v>
      </c>
      <c r="M16" s="13">
        <f t="shared" si="1"/>
        <v>4334820</v>
      </c>
      <c r="N16" s="14">
        <f t="shared" ref="N16:N18" si="2">L16+M16</f>
        <v>95895480.000000015</v>
      </c>
      <c r="P16" s="3" t="s">
        <v>13</v>
      </c>
      <c r="Q16" s="2">
        <v>17063</v>
      </c>
      <c r="R16" s="2">
        <v>417</v>
      </c>
      <c r="S16" s="2">
        <v>137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17200</v>
      </c>
      <c r="AB16" s="13">
        <f t="shared" si="3"/>
        <v>417</v>
      </c>
      <c r="AC16" s="14">
        <f t="shared" ref="AC16:AC18" si="4">AA16+AB16</f>
        <v>17617</v>
      </c>
      <c r="AE16" s="3" t="s">
        <v>13</v>
      </c>
      <c r="AF16" s="2">
        <f t="shared" ref="AF16:AF19" si="5">IFERROR(B16/Q16, "N.A.")</f>
        <v>5341.8677840942401</v>
      </c>
      <c r="AG16" s="2">
        <f t="shared" si="0"/>
        <v>10395.25179856115</v>
      </c>
      <c r="AH16" s="2">
        <f t="shared" si="0"/>
        <v>3010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5323.2941860465126</v>
      </c>
      <c r="AQ16" s="13">
        <f t="shared" si="0"/>
        <v>10395.25179856115</v>
      </c>
      <c r="AR16" s="14">
        <f t="shared" si="0"/>
        <v>5443.3490378611577</v>
      </c>
    </row>
    <row r="17" spans="1:44" ht="15" customHeight="1" thickBot="1" x14ac:dyDescent="0.3">
      <c r="A17" s="3" t="s">
        <v>14</v>
      </c>
      <c r="B17" s="2">
        <v>256146069.99999997</v>
      </c>
      <c r="C17" s="2">
        <v>1776260355.9999976</v>
      </c>
      <c r="D17" s="2">
        <v>93288785</v>
      </c>
      <c r="E17" s="2">
        <v>39417050</v>
      </c>
      <c r="F17" s="2"/>
      <c r="G17" s="2">
        <v>78540389.999999985</v>
      </c>
      <c r="H17" s="2"/>
      <c r="I17" s="2">
        <v>122674780.00000003</v>
      </c>
      <c r="J17" s="2">
        <v>0</v>
      </c>
      <c r="K17" s="2"/>
      <c r="L17" s="1">
        <f t="shared" si="1"/>
        <v>349434855</v>
      </c>
      <c r="M17" s="13">
        <f t="shared" si="1"/>
        <v>2016892575.9999976</v>
      </c>
      <c r="N17" s="14">
        <f t="shared" si="2"/>
        <v>2366327430.9999976</v>
      </c>
      <c r="P17" s="3" t="s">
        <v>14</v>
      </c>
      <c r="Q17" s="2">
        <v>47755</v>
      </c>
      <c r="R17" s="2">
        <v>242920</v>
      </c>
      <c r="S17" s="2">
        <v>10541</v>
      </c>
      <c r="T17" s="2">
        <v>5257</v>
      </c>
      <c r="U17" s="2">
        <v>0</v>
      </c>
      <c r="V17" s="2">
        <v>10861</v>
      </c>
      <c r="W17" s="2">
        <v>0</v>
      </c>
      <c r="X17" s="2">
        <v>15657</v>
      </c>
      <c r="Y17" s="2">
        <v>5157</v>
      </c>
      <c r="Z17" s="2">
        <v>0</v>
      </c>
      <c r="AA17" s="1">
        <f t="shared" si="3"/>
        <v>63453</v>
      </c>
      <c r="AB17" s="13">
        <f t="shared" si="3"/>
        <v>274695</v>
      </c>
      <c r="AC17" s="14">
        <f t="shared" si="4"/>
        <v>338148</v>
      </c>
      <c r="AE17" s="3" t="s">
        <v>14</v>
      </c>
      <c r="AF17" s="2">
        <f t="shared" si="5"/>
        <v>5363.7539524657095</v>
      </c>
      <c r="AG17" s="2">
        <f t="shared" si="0"/>
        <v>7312.1206817059019</v>
      </c>
      <c r="AH17" s="2">
        <f t="shared" si="0"/>
        <v>8850.0887012617404</v>
      </c>
      <c r="AI17" s="2">
        <f t="shared" si="0"/>
        <v>7498.012174243865</v>
      </c>
      <c r="AJ17" s="2" t="str">
        <f t="shared" si="0"/>
        <v>N.A.</v>
      </c>
      <c r="AK17" s="2">
        <f t="shared" si="0"/>
        <v>7231.4142344167194</v>
      </c>
      <c r="AL17" s="2" t="str">
        <f t="shared" si="0"/>
        <v>N.A.</v>
      </c>
      <c r="AM17" s="2">
        <f t="shared" si="0"/>
        <v>7835.1395541930142</v>
      </c>
      <c r="AN17" s="2">
        <f t="shared" si="0"/>
        <v>0</v>
      </c>
      <c r="AO17" s="2" t="str">
        <f t="shared" si="0"/>
        <v>N.A.</v>
      </c>
      <c r="AP17" s="15">
        <f t="shared" si="0"/>
        <v>5506.9871400879392</v>
      </c>
      <c r="AQ17" s="13">
        <f t="shared" si="0"/>
        <v>7342.2980978903788</v>
      </c>
      <c r="AR17" s="14">
        <f t="shared" si="0"/>
        <v>6997.9045595419684</v>
      </c>
    </row>
    <row r="18" spans="1:44" ht="15" customHeight="1" thickBot="1" x14ac:dyDescent="0.3">
      <c r="A18" s="3" t="s">
        <v>15</v>
      </c>
      <c r="B18" s="2">
        <v>2033040</v>
      </c>
      <c r="C18" s="2">
        <v>1134000</v>
      </c>
      <c r="D18" s="2">
        <v>3573299.9999999995</v>
      </c>
      <c r="E18" s="2"/>
      <c r="F18" s="2"/>
      <c r="G18" s="2"/>
      <c r="H18" s="2">
        <v>802900</v>
      </c>
      <c r="I18" s="2"/>
      <c r="J18" s="2"/>
      <c r="K18" s="2"/>
      <c r="L18" s="1">
        <f t="shared" si="1"/>
        <v>6409240</v>
      </c>
      <c r="M18" s="13">
        <f t="shared" si="1"/>
        <v>1134000</v>
      </c>
      <c r="N18" s="14">
        <f t="shared" si="2"/>
        <v>7543240</v>
      </c>
      <c r="P18" s="3" t="s">
        <v>15</v>
      </c>
      <c r="Q18" s="2">
        <v>307</v>
      </c>
      <c r="R18" s="2">
        <v>189</v>
      </c>
      <c r="S18" s="2">
        <v>437</v>
      </c>
      <c r="T18" s="2">
        <v>0</v>
      </c>
      <c r="U18" s="2">
        <v>0</v>
      </c>
      <c r="V18" s="2">
        <v>0</v>
      </c>
      <c r="W18" s="2">
        <v>433</v>
      </c>
      <c r="X18" s="2">
        <v>0</v>
      </c>
      <c r="Y18" s="2">
        <v>0</v>
      </c>
      <c r="Z18" s="2">
        <v>0</v>
      </c>
      <c r="AA18" s="1">
        <f t="shared" si="3"/>
        <v>1177</v>
      </c>
      <c r="AB18" s="13">
        <f t="shared" si="3"/>
        <v>189</v>
      </c>
      <c r="AC18" s="21">
        <f t="shared" si="4"/>
        <v>1366</v>
      </c>
      <c r="AE18" s="3" t="s">
        <v>15</v>
      </c>
      <c r="AF18" s="2">
        <f t="shared" si="5"/>
        <v>6622.2801302931593</v>
      </c>
      <c r="AG18" s="2">
        <f t="shared" si="0"/>
        <v>6000</v>
      </c>
      <c r="AH18" s="2">
        <f t="shared" si="0"/>
        <v>8176.8878718535461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1854.2725173210163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5445.4035683942229</v>
      </c>
      <c r="AQ18" s="13">
        <f t="shared" si="0"/>
        <v>6000</v>
      </c>
      <c r="AR18" s="14">
        <f t="shared" si="0"/>
        <v>5522.1376281112734</v>
      </c>
    </row>
    <row r="19" spans="1:44" ht="15" customHeight="1" thickBot="1" x14ac:dyDescent="0.3">
      <c r="A19" s="4" t="s">
        <v>16</v>
      </c>
      <c r="B19" s="2">
        <v>482642694.99999982</v>
      </c>
      <c r="C19" s="2">
        <v>1781729175.9999986</v>
      </c>
      <c r="D19" s="2">
        <v>127876274.99999997</v>
      </c>
      <c r="E19" s="2">
        <v>39417050</v>
      </c>
      <c r="F19" s="2">
        <v>48939520</v>
      </c>
      <c r="G19" s="2">
        <v>78540389.999999985</v>
      </c>
      <c r="H19" s="2">
        <v>287903125.99999994</v>
      </c>
      <c r="I19" s="2">
        <v>122674780.00000003</v>
      </c>
      <c r="J19" s="2">
        <v>0</v>
      </c>
      <c r="K19" s="2"/>
      <c r="L19" s="1">
        <f t="shared" ref="L19" si="6">B19+D19+F19+H19+J19</f>
        <v>947361615.99999976</v>
      </c>
      <c r="M19" s="13">
        <f t="shared" ref="M19" si="7">C19+E19+G19+I19+K19</f>
        <v>2022361395.9999986</v>
      </c>
      <c r="N19" s="21">
        <f t="shared" ref="N19" si="8">L19+M19</f>
        <v>2969723011.9999981</v>
      </c>
      <c r="P19" s="4" t="s">
        <v>16</v>
      </c>
      <c r="Q19" s="2">
        <v>84286</v>
      </c>
      <c r="R19" s="2">
        <v>243526</v>
      </c>
      <c r="S19" s="2">
        <v>16472</v>
      </c>
      <c r="T19" s="2">
        <v>5257</v>
      </c>
      <c r="U19" s="2">
        <v>7136</v>
      </c>
      <c r="V19" s="2">
        <v>10861</v>
      </c>
      <c r="W19" s="2">
        <v>57748</v>
      </c>
      <c r="X19" s="2">
        <v>15657</v>
      </c>
      <c r="Y19" s="2">
        <v>7782</v>
      </c>
      <c r="Z19" s="2">
        <v>0</v>
      </c>
      <c r="AA19" s="1">
        <f t="shared" ref="AA19" si="9">Q19+S19+U19+W19+Y19</f>
        <v>173424</v>
      </c>
      <c r="AB19" s="13">
        <f t="shared" ref="AB19" si="10">R19+T19+V19+X19+Z19</f>
        <v>275301</v>
      </c>
      <c r="AC19" s="14">
        <f t="shared" ref="AC19" si="11">AA19+AB19</f>
        <v>448725</v>
      </c>
      <c r="AE19" s="4" t="s">
        <v>16</v>
      </c>
      <c r="AF19" s="2">
        <f t="shared" si="5"/>
        <v>5726.2498516954156</v>
      </c>
      <c r="AG19" s="2">
        <f t="shared" si="0"/>
        <v>7316.3817251545979</v>
      </c>
      <c r="AH19" s="2">
        <f t="shared" si="0"/>
        <v>7763.251274890722</v>
      </c>
      <c r="AI19" s="2">
        <f t="shared" si="0"/>
        <v>7498.012174243865</v>
      </c>
      <c r="AJ19" s="2">
        <f t="shared" si="0"/>
        <v>6858.1165919282512</v>
      </c>
      <c r="AK19" s="2">
        <f t="shared" si="0"/>
        <v>7231.4142344167194</v>
      </c>
      <c r="AL19" s="2">
        <f t="shared" si="0"/>
        <v>4985.5081734432351</v>
      </c>
      <c r="AM19" s="2">
        <f t="shared" si="0"/>
        <v>7835.1395541930142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5462.6903773410813</v>
      </c>
      <c r="AQ19" s="13">
        <f t="shared" ref="AQ19" si="13">IFERROR(M19/AB19, "N.A.")</f>
        <v>7346.0009080969503</v>
      </c>
      <c r="AR19" s="14">
        <f t="shared" ref="AR19" si="14">IFERROR(N19/AC19, "N.A.")</f>
        <v>6618.1358560365434</v>
      </c>
    </row>
    <row r="20" spans="1:44" ht="15" customHeight="1" thickBot="1" x14ac:dyDescent="0.3">
      <c r="A20" s="5" t="s">
        <v>0</v>
      </c>
      <c r="B20" s="42">
        <f>B19+C19</f>
        <v>2264371870.9999986</v>
      </c>
      <c r="C20" s="43"/>
      <c r="D20" s="42">
        <f>D19+E19</f>
        <v>167293324.99999997</v>
      </c>
      <c r="E20" s="43"/>
      <c r="F20" s="42">
        <f>F19+G19</f>
        <v>127479909.99999999</v>
      </c>
      <c r="G20" s="43"/>
      <c r="H20" s="42">
        <f>H19+I19</f>
        <v>410577906</v>
      </c>
      <c r="I20" s="43"/>
      <c r="J20" s="42">
        <f>J19+K19</f>
        <v>0</v>
      </c>
      <c r="K20" s="43"/>
      <c r="L20" s="42">
        <f>L19+M19</f>
        <v>2969723011.9999981</v>
      </c>
      <c r="M20" s="46"/>
      <c r="N20" s="22">
        <f>B20+D20+F20+H20+J20</f>
        <v>2969723011.9999986</v>
      </c>
      <c r="P20" s="5" t="s">
        <v>0</v>
      </c>
      <c r="Q20" s="42">
        <f>Q19+R19</f>
        <v>327812</v>
      </c>
      <c r="R20" s="43"/>
      <c r="S20" s="42">
        <f>S19+T19</f>
        <v>21729</v>
      </c>
      <c r="T20" s="43"/>
      <c r="U20" s="42">
        <f>U19+V19</f>
        <v>17997</v>
      </c>
      <c r="V20" s="43"/>
      <c r="W20" s="42">
        <f>W19+X19</f>
        <v>73405</v>
      </c>
      <c r="X20" s="43"/>
      <c r="Y20" s="42">
        <f>Y19+Z19</f>
        <v>7782</v>
      </c>
      <c r="Z20" s="43"/>
      <c r="AA20" s="42">
        <f>AA19+AB19</f>
        <v>448725</v>
      </c>
      <c r="AB20" s="46"/>
      <c r="AC20" s="23">
        <f>Q20+S20+U20+W20+Y20</f>
        <v>448725</v>
      </c>
      <c r="AE20" s="5" t="s">
        <v>0</v>
      </c>
      <c r="AF20" s="44">
        <f>IFERROR(B20/Q20,"N.A.")</f>
        <v>6907.5319725940435</v>
      </c>
      <c r="AG20" s="45"/>
      <c r="AH20" s="44">
        <f>IFERROR(D20/S20,"N.A.")</f>
        <v>7699.0807216162721</v>
      </c>
      <c r="AI20" s="45"/>
      <c r="AJ20" s="44">
        <f>IFERROR(F20/U20,"N.A.")</f>
        <v>7083.3977885203085</v>
      </c>
      <c r="AK20" s="45"/>
      <c r="AL20" s="44">
        <f>IFERROR(H20/W20,"N.A.")</f>
        <v>5593.3234248348208</v>
      </c>
      <c r="AM20" s="45"/>
      <c r="AN20" s="44">
        <f>IFERROR(J20/Y20,"N.A.")</f>
        <v>0</v>
      </c>
      <c r="AO20" s="45"/>
      <c r="AP20" s="44">
        <f>IFERROR(L20/AA20,"N.A.")</f>
        <v>6618.1358560365434</v>
      </c>
      <c r="AQ20" s="47"/>
      <c r="AR20" s="16">
        <f>IFERROR(N20/AC20, "N.A.")</f>
        <v>6618.1358560365452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105812380.00000001</v>
      </c>
      <c r="C27" s="2"/>
      <c r="D27" s="2">
        <v>30601819.999999996</v>
      </c>
      <c r="E27" s="2"/>
      <c r="F27" s="2">
        <v>41784330.000000007</v>
      </c>
      <c r="G27" s="2"/>
      <c r="H27" s="2">
        <v>188142636.00000012</v>
      </c>
      <c r="I27" s="2"/>
      <c r="J27" s="2">
        <v>0</v>
      </c>
      <c r="K27" s="2"/>
      <c r="L27" s="1">
        <f>B27+D27+F27+H27+J27</f>
        <v>366341166.00000012</v>
      </c>
      <c r="M27" s="13">
        <f>C27+E27+G27+I27+K27</f>
        <v>0</v>
      </c>
      <c r="N27" s="14">
        <f>L27+M27</f>
        <v>366341166.00000012</v>
      </c>
      <c r="P27" s="3" t="s">
        <v>12</v>
      </c>
      <c r="Q27" s="2">
        <v>13489</v>
      </c>
      <c r="R27" s="2">
        <v>0</v>
      </c>
      <c r="S27" s="2">
        <v>5277</v>
      </c>
      <c r="T27" s="2">
        <v>0</v>
      </c>
      <c r="U27" s="2">
        <v>5670</v>
      </c>
      <c r="V27" s="2">
        <v>0</v>
      </c>
      <c r="W27" s="2">
        <v>30451</v>
      </c>
      <c r="X27" s="2">
        <v>0</v>
      </c>
      <c r="Y27" s="2">
        <v>974</v>
      </c>
      <c r="Z27" s="2">
        <v>0</v>
      </c>
      <c r="AA27" s="1">
        <f>Q27+S27+U27+W27+Y27</f>
        <v>55861</v>
      </c>
      <c r="AB27" s="13">
        <f>R27+T27+V27+X27+Z27</f>
        <v>0</v>
      </c>
      <c r="AC27" s="14">
        <f>AA27+AB27</f>
        <v>55861</v>
      </c>
      <c r="AE27" s="3" t="s">
        <v>12</v>
      </c>
      <c r="AF27" s="2">
        <f>IFERROR(B27/Q27, "N.A.")</f>
        <v>7844.3457632144718</v>
      </c>
      <c r="AG27" s="2" t="str">
        <f t="shared" ref="AG27:AR31" si="15">IFERROR(C27/R27, "N.A.")</f>
        <v>N.A.</v>
      </c>
      <c r="AH27" s="2">
        <f t="shared" si="15"/>
        <v>5799.0941823005487</v>
      </c>
      <c r="AI27" s="2" t="str">
        <f t="shared" si="15"/>
        <v>N.A.</v>
      </c>
      <c r="AJ27" s="2">
        <f t="shared" si="15"/>
        <v>7369.3703703703713</v>
      </c>
      <c r="AK27" s="2" t="str">
        <f t="shared" si="15"/>
        <v>N.A.</v>
      </c>
      <c r="AL27" s="2">
        <f t="shared" si="15"/>
        <v>6178.5371908968546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6558.0846386566682</v>
      </c>
      <c r="AQ27" s="13" t="str">
        <f t="shared" si="15"/>
        <v>N.A.</v>
      </c>
      <c r="AR27" s="14">
        <f t="shared" si="15"/>
        <v>6558.0846386566682</v>
      </c>
    </row>
    <row r="28" spans="1:44" ht="15" customHeight="1" thickBot="1" x14ac:dyDescent="0.3">
      <c r="A28" s="3" t="s">
        <v>13</v>
      </c>
      <c r="B28" s="2">
        <v>8272840</v>
      </c>
      <c r="C28" s="2">
        <v>2970000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8272840</v>
      </c>
      <c r="M28" s="13">
        <f t="shared" si="16"/>
        <v>2970000</v>
      </c>
      <c r="N28" s="14">
        <f t="shared" ref="N28:N30" si="17">L28+M28</f>
        <v>11242840</v>
      </c>
      <c r="P28" s="3" t="s">
        <v>13</v>
      </c>
      <c r="Q28" s="2">
        <v>782</v>
      </c>
      <c r="R28" s="2">
        <v>279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782</v>
      </c>
      <c r="AB28" s="13">
        <f t="shared" si="18"/>
        <v>279</v>
      </c>
      <c r="AC28" s="14">
        <f t="shared" ref="AC28:AC30" si="19">AA28+AB28</f>
        <v>1061</v>
      </c>
      <c r="AE28" s="3" t="s">
        <v>13</v>
      </c>
      <c r="AF28" s="2">
        <f t="shared" ref="AF28:AF31" si="20">IFERROR(B28/Q28, "N.A.")</f>
        <v>10579.079283887468</v>
      </c>
      <c r="AG28" s="2">
        <f t="shared" si="15"/>
        <v>10645.161290322581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10579.079283887468</v>
      </c>
      <c r="AQ28" s="13">
        <f t="shared" si="15"/>
        <v>10645.161290322581</v>
      </c>
      <c r="AR28" s="14">
        <f t="shared" si="15"/>
        <v>10596.4561734213</v>
      </c>
    </row>
    <row r="29" spans="1:44" ht="15" customHeight="1" thickBot="1" x14ac:dyDescent="0.3">
      <c r="A29" s="3" t="s">
        <v>14</v>
      </c>
      <c r="B29" s="2">
        <v>182318710.00000003</v>
      </c>
      <c r="C29" s="2">
        <v>1135475665.9999995</v>
      </c>
      <c r="D29" s="2">
        <v>73670744.999999985</v>
      </c>
      <c r="E29" s="2">
        <v>22937049.999999996</v>
      </c>
      <c r="F29" s="2"/>
      <c r="G29" s="2">
        <v>67265390</v>
      </c>
      <c r="H29" s="2"/>
      <c r="I29" s="2">
        <v>81318429.99999997</v>
      </c>
      <c r="J29" s="2">
        <v>0</v>
      </c>
      <c r="K29" s="2"/>
      <c r="L29" s="1">
        <f t="shared" si="16"/>
        <v>255989455</v>
      </c>
      <c r="M29" s="13">
        <f t="shared" si="16"/>
        <v>1306996535.9999995</v>
      </c>
      <c r="N29" s="14">
        <f t="shared" si="17"/>
        <v>1562985990.9999995</v>
      </c>
      <c r="P29" s="3" t="s">
        <v>14</v>
      </c>
      <c r="Q29" s="2">
        <v>31269</v>
      </c>
      <c r="R29" s="2">
        <v>152218</v>
      </c>
      <c r="S29" s="2">
        <v>6913</v>
      </c>
      <c r="T29" s="2">
        <v>3638</v>
      </c>
      <c r="U29" s="2">
        <v>0</v>
      </c>
      <c r="V29" s="2">
        <v>9105</v>
      </c>
      <c r="W29" s="2">
        <v>0</v>
      </c>
      <c r="X29" s="2">
        <v>9980</v>
      </c>
      <c r="Y29" s="2">
        <v>2321</v>
      </c>
      <c r="Z29" s="2">
        <v>0</v>
      </c>
      <c r="AA29" s="1">
        <f t="shared" si="18"/>
        <v>40503</v>
      </c>
      <c r="AB29" s="13">
        <f t="shared" si="18"/>
        <v>174941</v>
      </c>
      <c r="AC29" s="14">
        <f t="shared" si="19"/>
        <v>215444</v>
      </c>
      <c r="AE29" s="3" t="s">
        <v>14</v>
      </c>
      <c r="AF29" s="2">
        <f t="shared" si="20"/>
        <v>5830.6536825610037</v>
      </c>
      <c r="AG29" s="2">
        <f t="shared" si="15"/>
        <v>7459.5360995414439</v>
      </c>
      <c r="AH29" s="2">
        <f t="shared" si="15"/>
        <v>10656.841458122375</v>
      </c>
      <c r="AI29" s="2">
        <f t="shared" si="15"/>
        <v>6304.8515667949414</v>
      </c>
      <c r="AJ29" s="2" t="str">
        <f t="shared" si="15"/>
        <v>N.A.</v>
      </c>
      <c r="AK29" s="2">
        <f t="shared" si="15"/>
        <v>7387.7419000549153</v>
      </c>
      <c r="AL29" s="2" t="str">
        <f t="shared" si="15"/>
        <v>N.A.</v>
      </c>
      <c r="AM29" s="2">
        <f t="shared" si="15"/>
        <v>8148.1392785571115</v>
      </c>
      <c r="AN29" s="2">
        <f t="shared" si="15"/>
        <v>0</v>
      </c>
      <c r="AO29" s="2" t="str">
        <f t="shared" si="15"/>
        <v>N.A.</v>
      </c>
      <c r="AP29" s="15">
        <f t="shared" si="15"/>
        <v>6320.2591166086459</v>
      </c>
      <c r="AQ29" s="13">
        <f t="shared" si="15"/>
        <v>7471.0704523239237</v>
      </c>
      <c r="AR29" s="14">
        <f t="shared" si="15"/>
        <v>7254.7204424351548</v>
      </c>
    </row>
    <row r="30" spans="1:44" ht="15" customHeight="1" thickBot="1" x14ac:dyDescent="0.3">
      <c r="A30" s="3" t="s">
        <v>15</v>
      </c>
      <c r="B30" s="2">
        <v>2033040</v>
      </c>
      <c r="C30" s="2"/>
      <c r="D30" s="2">
        <v>1509300</v>
      </c>
      <c r="E30" s="2"/>
      <c r="F30" s="2"/>
      <c r="G30" s="2"/>
      <c r="H30" s="2">
        <v>295500</v>
      </c>
      <c r="I30" s="2"/>
      <c r="J30" s="2"/>
      <c r="K30" s="2"/>
      <c r="L30" s="1">
        <f t="shared" si="16"/>
        <v>3837840</v>
      </c>
      <c r="M30" s="13">
        <f t="shared" si="16"/>
        <v>0</v>
      </c>
      <c r="N30" s="14">
        <f t="shared" si="17"/>
        <v>3837840</v>
      </c>
      <c r="P30" s="3" t="s">
        <v>15</v>
      </c>
      <c r="Q30" s="2">
        <v>307</v>
      </c>
      <c r="R30" s="2">
        <v>0</v>
      </c>
      <c r="S30" s="2">
        <v>117</v>
      </c>
      <c r="T30" s="2">
        <v>0</v>
      </c>
      <c r="U30" s="2">
        <v>0</v>
      </c>
      <c r="V30" s="2">
        <v>0</v>
      </c>
      <c r="W30" s="2">
        <v>197</v>
      </c>
      <c r="X30" s="2">
        <v>0</v>
      </c>
      <c r="Y30" s="2">
        <v>0</v>
      </c>
      <c r="Z30" s="2">
        <v>0</v>
      </c>
      <c r="AA30" s="1">
        <f t="shared" si="18"/>
        <v>621</v>
      </c>
      <c r="AB30" s="13">
        <f t="shared" si="18"/>
        <v>0</v>
      </c>
      <c r="AC30" s="21">
        <f t="shared" si="19"/>
        <v>621</v>
      </c>
      <c r="AE30" s="3" t="s">
        <v>15</v>
      </c>
      <c r="AF30" s="2">
        <f t="shared" si="20"/>
        <v>6622.2801302931593</v>
      </c>
      <c r="AG30" s="2" t="str">
        <f t="shared" si="15"/>
        <v>N.A.</v>
      </c>
      <c r="AH30" s="2">
        <f t="shared" si="15"/>
        <v>12900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1500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6180.0966183574883</v>
      </c>
      <c r="AQ30" s="13" t="str">
        <f t="shared" si="15"/>
        <v>N.A.</v>
      </c>
      <c r="AR30" s="14">
        <f t="shared" si="15"/>
        <v>6180.0966183574883</v>
      </c>
    </row>
    <row r="31" spans="1:44" ht="15" customHeight="1" thickBot="1" x14ac:dyDescent="0.3">
      <c r="A31" s="4" t="s">
        <v>16</v>
      </c>
      <c r="B31" s="2">
        <v>298436970.0000003</v>
      </c>
      <c r="C31" s="2">
        <v>1138445666.0000007</v>
      </c>
      <c r="D31" s="2">
        <v>105781864.99999996</v>
      </c>
      <c r="E31" s="2">
        <v>22937049.999999996</v>
      </c>
      <c r="F31" s="2">
        <v>41784330.000000007</v>
      </c>
      <c r="G31" s="2">
        <v>67265390</v>
      </c>
      <c r="H31" s="2">
        <v>188438135.99999997</v>
      </c>
      <c r="I31" s="2">
        <v>81318429.99999997</v>
      </c>
      <c r="J31" s="2">
        <v>0</v>
      </c>
      <c r="K31" s="2"/>
      <c r="L31" s="1">
        <f t="shared" ref="L31" si="21">B31+D31+F31+H31+J31</f>
        <v>634441301.00000024</v>
      </c>
      <c r="M31" s="13">
        <f t="shared" ref="M31" si="22">C31+E31+G31+I31+K31</f>
        <v>1309966536.0000007</v>
      </c>
      <c r="N31" s="21">
        <f t="shared" ref="N31" si="23">L31+M31</f>
        <v>1944407837.000001</v>
      </c>
      <c r="P31" s="4" t="s">
        <v>16</v>
      </c>
      <c r="Q31" s="2">
        <v>45847</v>
      </c>
      <c r="R31" s="2">
        <v>152497</v>
      </c>
      <c r="S31" s="2">
        <v>12307</v>
      </c>
      <c r="T31" s="2">
        <v>3638</v>
      </c>
      <c r="U31" s="2">
        <v>5670</v>
      </c>
      <c r="V31" s="2">
        <v>9105</v>
      </c>
      <c r="W31" s="2">
        <v>30648</v>
      </c>
      <c r="X31" s="2">
        <v>9980</v>
      </c>
      <c r="Y31" s="2">
        <v>3295</v>
      </c>
      <c r="Z31" s="2">
        <v>0</v>
      </c>
      <c r="AA31" s="1">
        <f t="shared" ref="AA31" si="24">Q31+S31+U31+W31+Y31</f>
        <v>97767</v>
      </c>
      <c r="AB31" s="13">
        <f t="shared" ref="AB31" si="25">R31+T31+V31+X31+Z31</f>
        <v>175220</v>
      </c>
      <c r="AC31" s="14">
        <f t="shared" ref="AC31" si="26">AA31+AB31</f>
        <v>272987</v>
      </c>
      <c r="AE31" s="4" t="s">
        <v>16</v>
      </c>
      <c r="AF31" s="2">
        <f t="shared" si="20"/>
        <v>6509.4110846947524</v>
      </c>
      <c r="AG31" s="2">
        <f t="shared" si="15"/>
        <v>7465.3643415936094</v>
      </c>
      <c r="AH31" s="2">
        <f t="shared" si="15"/>
        <v>8595.2600146258192</v>
      </c>
      <c r="AI31" s="2">
        <f t="shared" si="15"/>
        <v>6304.8515667949414</v>
      </c>
      <c r="AJ31" s="2">
        <f t="shared" si="15"/>
        <v>7369.3703703703713</v>
      </c>
      <c r="AK31" s="2">
        <f t="shared" si="15"/>
        <v>7387.7419000549153</v>
      </c>
      <c r="AL31" s="2">
        <f t="shared" si="15"/>
        <v>6148.4643696162875</v>
      </c>
      <c r="AM31" s="2">
        <f t="shared" si="15"/>
        <v>8148.1392785571115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6489.3195147646984</v>
      </c>
      <c r="AQ31" s="13">
        <f t="shared" ref="AQ31" si="28">IFERROR(M31/AB31, "N.A.")</f>
        <v>7476.124506334897</v>
      </c>
      <c r="AR31" s="14">
        <f t="shared" ref="AR31" si="29">IFERROR(N31/AC31, "N.A.")</f>
        <v>7122.7122060757511</v>
      </c>
    </row>
    <row r="32" spans="1:44" ht="15" customHeight="1" thickBot="1" x14ac:dyDescent="0.3">
      <c r="A32" s="5" t="s">
        <v>0</v>
      </c>
      <c r="B32" s="42">
        <f>B31+C31</f>
        <v>1436882636.000001</v>
      </c>
      <c r="C32" s="43"/>
      <c r="D32" s="42">
        <f>D31+E31</f>
        <v>128718914.99999996</v>
      </c>
      <c r="E32" s="43"/>
      <c r="F32" s="42">
        <f>F31+G31</f>
        <v>109049720</v>
      </c>
      <c r="G32" s="43"/>
      <c r="H32" s="42">
        <f>H31+I31</f>
        <v>269756565.99999994</v>
      </c>
      <c r="I32" s="43"/>
      <c r="J32" s="42">
        <f>J31+K31</f>
        <v>0</v>
      </c>
      <c r="K32" s="43"/>
      <c r="L32" s="42">
        <f>L31+M31</f>
        <v>1944407837.000001</v>
      </c>
      <c r="M32" s="46"/>
      <c r="N32" s="22">
        <f>B32+D32+F32+H32+J32</f>
        <v>1944407837.000001</v>
      </c>
      <c r="P32" s="5" t="s">
        <v>0</v>
      </c>
      <c r="Q32" s="42">
        <f>Q31+R31</f>
        <v>198344</v>
      </c>
      <c r="R32" s="43"/>
      <c r="S32" s="42">
        <f>S31+T31</f>
        <v>15945</v>
      </c>
      <c r="T32" s="43"/>
      <c r="U32" s="42">
        <f>U31+V31</f>
        <v>14775</v>
      </c>
      <c r="V32" s="43"/>
      <c r="W32" s="42">
        <f>W31+X31</f>
        <v>40628</v>
      </c>
      <c r="X32" s="43"/>
      <c r="Y32" s="42">
        <f>Y31+Z31</f>
        <v>3295</v>
      </c>
      <c r="Z32" s="43"/>
      <c r="AA32" s="42">
        <f>AA31+AB31</f>
        <v>272987</v>
      </c>
      <c r="AB32" s="46"/>
      <c r="AC32" s="23">
        <f>Q32+S32+U32+W32+Y32</f>
        <v>272987</v>
      </c>
      <c r="AE32" s="5" t="s">
        <v>0</v>
      </c>
      <c r="AF32" s="44">
        <f>IFERROR(B32/Q32,"N.A.")</f>
        <v>7244.3967853829754</v>
      </c>
      <c r="AG32" s="45"/>
      <c r="AH32" s="44">
        <f>IFERROR(D32/S32,"N.A.")</f>
        <v>8072.6820319849458</v>
      </c>
      <c r="AI32" s="45"/>
      <c r="AJ32" s="44">
        <f>IFERROR(F32/U32,"N.A.")</f>
        <v>7380.6917089678509</v>
      </c>
      <c r="AK32" s="45"/>
      <c r="AL32" s="44">
        <f>IFERROR(H32/W32,"N.A.")</f>
        <v>6639.6713104263054</v>
      </c>
      <c r="AM32" s="45"/>
      <c r="AN32" s="44">
        <f>IFERROR(J32/Y32,"N.A.")</f>
        <v>0</v>
      </c>
      <c r="AO32" s="45"/>
      <c r="AP32" s="44">
        <f>IFERROR(L32/AA32,"N.A.")</f>
        <v>7122.7122060757511</v>
      </c>
      <c r="AQ32" s="47"/>
      <c r="AR32" s="16">
        <f>IFERROR(N32/AC32, "N.A.")</f>
        <v>7122.7122060757511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27502915.000000011</v>
      </c>
      <c r="C39" s="2"/>
      <c r="D39" s="2">
        <v>0</v>
      </c>
      <c r="E39" s="2"/>
      <c r="F39" s="2">
        <v>7155190</v>
      </c>
      <c r="G39" s="2"/>
      <c r="H39" s="2">
        <v>98957589.99999997</v>
      </c>
      <c r="I39" s="2"/>
      <c r="J39" s="2">
        <v>0</v>
      </c>
      <c r="K39" s="2"/>
      <c r="L39" s="1">
        <f>B39+D39+F39+H39+J39</f>
        <v>133615694.99999999</v>
      </c>
      <c r="M39" s="13">
        <f>C39+E39+G39+I39+K39</f>
        <v>0</v>
      </c>
      <c r="N39" s="14">
        <f>L39+M39</f>
        <v>133615694.99999999</v>
      </c>
      <c r="P39" s="3" t="s">
        <v>12</v>
      </c>
      <c r="Q39" s="2">
        <v>5672</v>
      </c>
      <c r="R39" s="2">
        <v>0</v>
      </c>
      <c r="S39" s="2">
        <v>80</v>
      </c>
      <c r="T39" s="2">
        <v>0</v>
      </c>
      <c r="U39" s="2">
        <v>1466</v>
      </c>
      <c r="V39" s="2">
        <v>0</v>
      </c>
      <c r="W39" s="2">
        <v>26864</v>
      </c>
      <c r="X39" s="2">
        <v>0</v>
      </c>
      <c r="Y39" s="2">
        <v>1651</v>
      </c>
      <c r="Z39" s="2">
        <v>0</v>
      </c>
      <c r="AA39" s="1">
        <f>Q39+S39+U39+W39+Y39</f>
        <v>35733</v>
      </c>
      <c r="AB39" s="13">
        <f>R39+T39+V39+X39+Z39</f>
        <v>0</v>
      </c>
      <c r="AC39" s="14">
        <f>AA39+AB39</f>
        <v>35733</v>
      </c>
      <c r="AE39" s="3" t="s">
        <v>12</v>
      </c>
      <c r="AF39" s="2">
        <f>IFERROR(B39/Q39, "N.A.")</f>
        <v>4848.8919252468286</v>
      </c>
      <c r="AG39" s="2" t="str">
        <f t="shared" ref="AG39:AR43" si="30">IFERROR(C39/R39, "N.A.")</f>
        <v>N.A.</v>
      </c>
      <c r="AH39" s="2">
        <f t="shared" si="30"/>
        <v>0</v>
      </c>
      <c r="AI39" s="2" t="str">
        <f t="shared" si="30"/>
        <v>N.A.</v>
      </c>
      <c r="AJ39" s="2">
        <f t="shared" si="30"/>
        <v>4880.757162346521</v>
      </c>
      <c r="AK39" s="2" t="str">
        <f t="shared" si="30"/>
        <v>N.A.</v>
      </c>
      <c r="AL39" s="2">
        <f t="shared" si="30"/>
        <v>3683.6506104824289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3739.2800772395262</v>
      </c>
      <c r="AQ39" s="13" t="str">
        <f t="shared" si="30"/>
        <v>N.A.</v>
      </c>
      <c r="AR39" s="14">
        <f t="shared" si="30"/>
        <v>3739.2800772395262</v>
      </c>
    </row>
    <row r="40" spans="1:44" ht="15" customHeight="1" thickBot="1" x14ac:dyDescent="0.3">
      <c r="A40" s="3" t="s">
        <v>13</v>
      </c>
      <c r="B40" s="2">
        <v>82875449.99999997</v>
      </c>
      <c r="C40" s="2">
        <v>1364820</v>
      </c>
      <c r="D40" s="2">
        <v>412370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83287819.99999997</v>
      </c>
      <c r="M40" s="13">
        <f t="shared" si="31"/>
        <v>1364820</v>
      </c>
      <c r="N40" s="14">
        <f t="shared" ref="N40:N42" si="32">L40+M40</f>
        <v>84652639.99999997</v>
      </c>
      <c r="P40" s="3" t="s">
        <v>13</v>
      </c>
      <c r="Q40" s="2">
        <v>16281</v>
      </c>
      <c r="R40" s="2">
        <v>138</v>
      </c>
      <c r="S40" s="2">
        <v>137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16418</v>
      </c>
      <c r="AB40" s="13">
        <f t="shared" si="33"/>
        <v>138</v>
      </c>
      <c r="AC40" s="14">
        <f t="shared" ref="AC40:AC42" si="34">AA40+AB40</f>
        <v>16556</v>
      </c>
      <c r="AE40" s="3" t="s">
        <v>13</v>
      </c>
      <c r="AF40" s="2">
        <f t="shared" ref="AF40:AF43" si="35">IFERROR(B40/Q40, "N.A.")</f>
        <v>5090.3169338492708</v>
      </c>
      <c r="AG40" s="2">
        <f t="shared" si="30"/>
        <v>9890</v>
      </c>
      <c r="AH40" s="2">
        <f t="shared" si="30"/>
        <v>3010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5072.9577293214743</v>
      </c>
      <c r="AQ40" s="13">
        <f t="shared" si="30"/>
        <v>9890</v>
      </c>
      <c r="AR40" s="14">
        <f t="shared" si="30"/>
        <v>5113.109446726261</v>
      </c>
    </row>
    <row r="41" spans="1:44" ht="15" customHeight="1" thickBot="1" x14ac:dyDescent="0.3">
      <c r="A41" s="3" t="s">
        <v>14</v>
      </c>
      <c r="B41" s="2">
        <v>73827359.999999955</v>
      </c>
      <c r="C41" s="2">
        <v>640784690.00000012</v>
      </c>
      <c r="D41" s="2">
        <v>19618040</v>
      </c>
      <c r="E41" s="2">
        <v>16479999.999999998</v>
      </c>
      <c r="F41" s="2"/>
      <c r="G41" s="2">
        <v>11275000.000000002</v>
      </c>
      <c r="H41" s="2"/>
      <c r="I41" s="2">
        <v>41356350</v>
      </c>
      <c r="J41" s="2">
        <v>0</v>
      </c>
      <c r="K41" s="2"/>
      <c r="L41" s="1">
        <f t="shared" si="31"/>
        <v>93445399.999999955</v>
      </c>
      <c r="M41" s="13">
        <f t="shared" si="31"/>
        <v>709896040.00000012</v>
      </c>
      <c r="N41" s="14">
        <f t="shared" si="32"/>
        <v>803341440.00000012</v>
      </c>
      <c r="P41" s="3" t="s">
        <v>14</v>
      </c>
      <c r="Q41" s="2">
        <v>16486</v>
      </c>
      <c r="R41" s="2">
        <v>90702</v>
      </c>
      <c r="S41" s="2">
        <v>3628</v>
      </c>
      <c r="T41" s="2">
        <v>1619</v>
      </c>
      <c r="U41" s="2">
        <v>0</v>
      </c>
      <c r="V41" s="2">
        <v>1756</v>
      </c>
      <c r="W41" s="2">
        <v>0</v>
      </c>
      <c r="X41" s="2">
        <v>5677</v>
      </c>
      <c r="Y41" s="2">
        <v>2836</v>
      </c>
      <c r="Z41" s="2">
        <v>0</v>
      </c>
      <c r="AA41" s="1">
        <f t="shared" si="33"/>
        <v>22950</v>
      </c>
      <c r="AB41" s="13">
        <f t="shared" si="33"/>
        <v>99754</v>
      </c>
      <c r="AC41" s="14">
        <f t="shared" si="34"/>
        <v>122704</v>
      </c>
      <c r="AE41" s="3" t="s">
        <v>14</v>
      </c>
      <c r="AF41" s="2">
        <f t="shared" si="35"/>
        <v>4478.1851267742304</v>
      </c>
      <c r="AG41" s="2">
        <f t="shared" si="30"/>
        <v>7064.7250336266025</v>
      </c>
      <c r="AH41" s="2">
        <f t="shared" si="30"/>
        <v>5407.3980154355013</v>
      </c>
      <c r="AI41" s="2">
        <f t="shared" si="30"/>
        <v>10179.122915379863</v>
      </c>
      <c r="AJ41" s="2" t="str">
        <f t="shared" si="30"/>
        <v>N.A.</v>
      </c>
      <c r="AK41" s="2">
        <f t="shared" si="30"/>
        <v>6420.8428246013682</v>
      </c>
      <c r="AL41" s="2" t="str">
        <f t="shared" si="30"/>
        <v>N.A.</v>
      </c>
      <c r="AM41" s="2">
        <f t="shared" si="30"/>
        <v>7284.8951911220711</v>
      </c>
      <c r="AN41" s="2">
        <f t="shared" si="30"/>
        <v>0</v>
      </c>
      <c r="AO41" s="2" t="str">
        <f t="shared" si="30"/>
        <v>N.A.</v>
      </c>
      <c r="AP41" s="15">
        <f t="shared" si="30"/>
        <v>4071.694989106752</v>
      </c>
      <c r="AQ41" s="13">
        <f t="shared" si="30"/>
        <v>7116.4669085951455</v>
      </c>
      <c r="AR41" s="14">
        <f t="shared" si="30"/>
        <v>6546.9865693049951</v>
      </c>
    </row>
    <row r="42" spans="1:44" ht="15" customHeight="1" thickBot="1" x14ac:dyDescent="0.3">
      <c r="A42" s="3" t="s">
        <v>15</v>
      </c>
      <c r="B42" s="2"/>
      <c r="C42" s="2">
        <v>1134000</v>
      </c>
      <c r="D42" s="2">
        <v>2064000</v>
      </c>
      <c r="E42" s="2"/>
      <c r="F42" s="2"/>
      <c r="G42" s="2"/>
      <c r="H42" s="2">
        <v>507400</v>
      </c>
      <c r="I42" s="2"/>
      <c r="J42" s="2"/>
      <c r="K42" s="2"/>
      <c r="L42" s="1">
        <f t="shared" si="31"/>
        <v>2571400</v>
      </c>
      <c r="M42" s="13">
        <f t="shared" si="31"/>
        <v>1134000</v>
      </c>
      <c r="N42" s="14">
        <f t="shared" si="32"/>
        <v>3705400</v>
      </c>
      <c r="P42" s="3" t="s">
        <v>15</v>
      </c>
      <c r="Q42" s="2">
        <v>0</v>
      </c>
      <c r="R42" s="2">
        <v>189</v>
      </c>
      <c r="S42" s="2">
        <v>320</v>
      </c>
      <c r="T42" s="2">
        <v>0</v>
      </c>
      <c r="U42" s="2">
        <v>0</v>
      </c>
      <c r="V42" s="2">
        <v>0</v>
      </c>
      <c r="W42" s="2">
        <v>236</v>
      </c>
      <c r="X42" s="2">
        <v>0</v>
      </c>
      <c r="Y42" s="2">
        <v>0</v>
      </c>
      <c r="Z42" s="2">
        <v>0</v>
      </c>
      <c r="AA42" s="1">
        <f t="shared" si="33"/>
        <v>556</v>
      </c>
      <c r="AB42" s="13">
        <f t="shared" si="33"/>
        <v>189</v>
      </c>
      <c r="AC42" s="14">
        <f t="shared" si="34"/>
        <v>745</v>
      </c>
      <c r="AE42" s="3" t="s">
        <v>15</v>
      </c>
      <c r="AF42" s="2" t="str">
        <f t="shared" si="35"/>
        <v>N.A.</v>
      </c>
      <c r="AG42" s="2">
        <f t="shared" si="30"/>
        <v>6000</v>
      </c>
      <c r="AH42" s="2">
        <f t="shared" si="30"/>
        <v>6450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2150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4624.8201438848919</v>
      </c>
      <c r="AQ42" s="13">
        <f t="shared" si="30"/>
        <v>6000</v>
      </c>
      <c r="AR42" s="14">
        <f t="shared" si="30"/>
        <v>4973.6912751677855</v>
      </c>
    </row>
    <row r="43" spans="1:44" ht="15" customHeight="1" thickBot="1" x14ac:dyDescent="0.3">
      <c r="A43" s="4" t="s">
        <v>16</v>
      </c>
      <c r="B43" s="2">
        <v>184205724.99999985</v>
      </c>
      <c r="C43" s="2">
        <v>643283510.00000012</v>
      </c>
      <c r="D43" s="2">
        <v>22094410.000000004</v>
      </c>
      <c r="E43" s="2">
        <v>16479999.999999998</v>
      </c>
      <c r="F43" s="2">
        <v>7155190</v>
      </c>
      <c r="G43" s="2">
        <v>11275000.000000002</v>
      </c>
      <c r="H43" s="2">
        <v>99464989.999999985</v>
      </c>
      <c r="I43" s="2">
        <v>41356350</v>
      </c>
      <c r="J43" s="2">
        <v>0</v>
      </c>
      <c r="K43" s="2"/>
      <c r="L43" s="1">
        <f t="shared" ref="L43" si="36">B43+D43+F43+H43+J43</f>
        <v>312920314.99999982</v>
      </c>
      <c r="M43" s="13">
        <f t="shared" ref="M43" si="37">C43+E43+G43+I43+K43</f>
        <v>712394860.00000012</v>
      </c>
      <c r="N43" s="21">
        <f t="shared" ref="N43" si="38">L43+M43</f>
        <v>1025315175</v>
      </c>
      <c r="P43" s="4" t="s">
        <v>16</v>
      </c>
      <c r="Q43" s="2">
        <v>38439</v>
      </c>
      <c r="R43" s="2">
        <v>91029</v>
      </c>
      <c r="S43" s="2">
        <v>4165</v>
      </c>
      <c r="T43" s="2">
        <v>1619</v>
      </c>
      <c r="U43" s="2">
        <v>1466</v>
      </c>
      <c r="V43" s="2">
        <v>1756</v>
      </c>
      <c r="W43" s="2">
        <v>27100</v>
      </c>
      <c r="X43" s="2">
        <v>5677</v>
      </c>
      <c r="Y43" s="2">
        <v>4487</v>
      </c>
      <c r="Z43" s="2">
        <v>0</v>
      </c>
      <c r="AA43" s="1">
        <f t="shared" ref="AA43" si="39">Q43+S43+U43+W43+Y43</f>
        <v>75657</v>
      </c>
      <c r="AB43" s="13">
        <f t="shared" ref="AB43" si="40">R43+T43+V43+X43+Z43</f>
        <v>100081</v>
      </c>
      <c r="AC43" s="21">
        <f t="shared" ref="AC43" si="41">AA43+AB43</f>
        <v>175738</v>
      </c>
      <c r="AE43" s="4" t="s">
        <v>16</v>
      </c>
      <c r="AF43" s="2">
        <f t="shared" si="35"/>
        <v>4792.1570540336597</v>
      </c>
      <c r="AG43" s="2">
        <f t="shared" si="30"/>
        <v>7066.7975040921037</v>
      </c>
      <c r="AH43" s="2">
        <f t="shared" si="30"/>
        <v>5304.7803121248508</v>
      </c>
      <c r="AI43" s="2">
        <f t="shared" si="30"/>
        <v>10179.122915379863</v>
      </c>
      <c r="AJ43" s="2">
        <f t="shared" si="30"/>
        <v>4880.757162346521</v>
      </c>
      <c r="AK43" s="2">
        <f t="shared" si="30"/>
        <v>6420.8428246013682</v>
      </c>
      <c r="AL43" s="2">
        <f t="shared" si="30"/>
        <v>3670.2948339483391</v>
      </c>
      <c r="AM43" s="2">
        <f t="shared" si="30"/>
        <v>7284.8951911220711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4136.0391635935848</v>
      </c>
      <c r="AQ43" s="13">
        <f t="shared" ref="AQ43" si="43">IFERROR(M43/AB43, "N.A.")</f>
        <v>7118.1828718737834</v>
      </c>
      <c r="AR43" s="14">
        <f t="shared" ref="AR43" si="44">IFERROR(N43/AC43, "N.A.")</f>
        <v>5834.3396135155745</v>
      </c>
    </row>
    <row r="44" spans="1:44" ht="15" customHeight="1" thickBot="1" x14ac:dyDescent="0.3">
      <c r="A44" s="5" t="s">
        <v>0</v>
      </c>
      <c r="B44" s="42">
        <f>B43+C43</f>
        <v>827489235</v>
      </c>
      <c r="C44" s="43"/>
      <c r="D44" s="42">
        <f>D43+E43</f>
        <v>38574410</v>
      </c>
      <c r="E44" s="43"/>
      <c r="F44" s="42">
        <f>F43+G43</f>
        <v>18430190</v>
      </c>
      <c r="G44" s="43"/>
      <c r="H44" s="42">
        <f>H43+I43</f>
        <v>140821340</v>
      </c>
      <c r="I44" s="43"/>
      <c r="J44" s="42">
        <f>J43+K43</f>
        <v>0</v>
      </c>
      <c r="K44" s="43"/>
      <c r="L44" s="42">
        <f>L43+M43</f>
        <v>1025315175</v>
      </c>
      <c r="M44" s="46"/>
      <c r="N44" s="22">
        <f>B44+D44+F44+H44+J44</f>
        <v>1025315175</v>
      </c>
      <c r="P44" s="5" t="s">
        <v>0</v>
      </c>
      <c r="Q44" s="42">
        <f>Q43+R43</f>
        <v>129468</v>
      </c>
      <c r="R44" s="43"/>
      <c r="S44" s="42">
        <f>S43+T43</f>
        <v>5784</v>
      </c>
      <c r="T44" s="43"/>
      <c r="U44" s="42">
        <f>U43+V43</f>
        <v>3222</v>
      </c>
      <c r="V44" s="43"/>
      <c r="W44" s="42">
        <f>W43+X43</f>
        <v>32777</v>
      </c>
      <c r="X44" s="43"/>
      <c r="Y44" s="42">
        <f>Y43+Z43</f>
        <v>4487</v>
      </c>
      <c r="Z44" s="43"/>
      <c r="AA44" s="42">
        <f>AA43+AB43</f>
        <v>175738</v>
      </c>
      <c r="AB44" s="46"/>
      <c r="AC44" s="22">
        <f>Q44+S44+U44+W44+Y44</f>
        <v>175738</v>
      </c>
      <c r="AE44" s="5" t="s">
        <v>0</v>
      </c>
      <c r="AF44" s="44">
        <f>IFERROR(B44/Q44,"N.A.")</f>
        <v>6391.4576188710726</v>
      </c>
      <c r="AG44" s="45"/>
      <c r="AH44" s="44">
        <f>IFERROR(D44/S44,"N.A.")</f>
        <v>6669.1580221300137</v>
      </c>
      <c r="AI44" s="45"/>
      <c r="AJ44" s="44">
        <f>IFERROR(F44/U44,"N.A.")</f>
        <v>5720.1086281812541</v>
      </c>
      <c r="AK44" s="45"/>
      <c r="AL44" s="44">
        <f>IFERROR(H44/W44,"N.A.")</f>
        <v>4296.3462183848433</v>
      </c>
      <c r="AM44" s="45"/>
      <c r="AN44" s="44">
        <f>IFERROR(J44/Y44,"N.A.")</f>
        <v>0</v>
      </c>
      <c r="AO44" s="45"/>
      <c r="AP44" s="44">
        <f>IFERROR(L44/AA44,"N.A.")</f>
        <v>5834.3396135155745</v>
      </c>
      <c r="AQ44" s="47"/>
      <c r="AR44" s="16">
        <f>IFERROR(N44/AC44, "N.A.")</f>
        <v>5834.3396135155745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1831800</v>
      </c>
      <c r="C15" s="2"/>
      <c r="D15" s="2"/>
      <c r="E15" s="2"/>
      <c r="F15" s="2">
        <v>2564520</v>
      </c>
      <c r="G15" s="2"/>
      <c r="H15" s="2">
        <v>16170480.000000004</v>
      </c>
      <c r="I15" s="2"/>
      <c r="J15" s="2">
        <v>0</v>
      </c>
      <c r="K15" s="2"/>
      <c r="L15" s="1">
        <f>B15+D15+F15+H15+J15</f>
        <v>20566800.000000004</v>
      </c>
      <c r="M15" s="13">
        <f>C15+E15+G15+I15+K15</f>
        <v>0</v>
      </c>
      <c r="N15" s="14">
        <f>L15+M15</f>
        <v>20566800.000000004</v>
      </c>
      <c r="P15" s="3" t="s">
        <v>12</v>
      </c>
      <c r="Q15" s="2">
        <v>426</v>
      </c>
      <c r="R15" s="2">
        <v>0</v>
      </c>
      <c r="S15" s="2">
        <v>0</v>
      </c>
      <c r="T15" s="2">
        <v>0</v>
      </c>
      <c r="U15" s="2">
        <v>420</v>
      </c>
      <c r="V15" s="2">
        <v>0</v>
      </c>
      <c r="W15" s="2">
        <v>3969</v>
      </c>
      <c r="X15" s="2">
        <v>0</v>
      </c>
      <c r="Y15" s="2">
        <v>840</v>
      </c>
      <c r="Z15" s="2">
        <v>0</v>
      </c>
      <c r="AA15" s="1">
        <f>Q15+S15+U15+W15+Y15</f>
        <v>5655</v>
      </c>
      <c r="AB15" s="13">
        <f>R15+T15+V15+X15+Z15</f>
        <v>0</v>
      </c>
      <c r="AC15" s="14">
        <f>AA15+AB15</f>
        <v>5655</v>
      </c>
      <c r="AE15" s="3" t="s">
        <v>12</v>
      </c>
      <c r="AF15" s="2">
        <f>IFERROR(B15/Q15, "N.A.")</f>
        <v>4300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6106</v>
      </c>
      <c r="AK15" s="2" t="str">
        <f t="shared" si="0"/>
        <v>N.A.</v>
      </c>
      <c r="AL15" s="2">
        <f t="shared" si="0"/>
        <v>4074.1950113378693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3636.9230769230776</v>
      </c>
      <c r="AQ15" s="13" t="str">
        <f t="shared" si="0"/>
        <v>N.A.</v>
      </c>
      <c r="AR15" s="14">
        <f t="shared" si="0"/>
        <v>3636.9230769230776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14668350</v>
      </c>
      <c r="C17" s="2">
        <v>10764000</v>
      </c>
      <c r="D17" s="2"/>
      <c r="E17" s="2"/>
      <c r="F17" s="2"/>
      <c r="G17" s="2"/>
      <c r="H17" s="2"/>
      <c r="I17" s="2">
        <v>2225250</v>
      </c>
      <c r="J17" s="2"/>
      <c r="K17" s="2"/>
      <c r="L17" s="1">
        <f t="shared" si="1"/>
        <v>14668350</v>
      </c>
      <c r="M17" s="13">
        <f t="shared" si="1"/>
        <v>12989250</v>
      </c>
      <c r="N17" s="14">
        <f t="shared" si="2"/>
        <v>27657600</v>
      </c>
      <c r="P17" s="3" t="s">
        <v>14</v>
      </c>
      <c r="Q17" s="2">
        <v>2082</v>
      </c>
      <c r="R17" s="2">
        <v>828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828</v>
      </c>
      <c r="Y17" s="2">
        <v>0</v>
      </c>
      <c r="Z17" s="2">
        <v>0</v>
      </c>
      <c r="AA17" s="1">
        <f t="shared" si="3"/>
        <v>2082</v>
      </c>
      <c r="AB17" s="13">
        <f t="shared" si="3"/>
        <v>1656</v>
      </c>
      <c r="AC17" s="14">
        <f t="shared" si="4"/>
        <v>3738</v>
      </c>
      <c r="AE17" s="3" t="s">
        <v>14</v>
      </c>
      <c r="AF17" s="2">
        <f t="shared" si="5"/>
        <v>7045.317002881844</v>
      </c>
      <c r="AG17" s="2">
        <f t="shared" si="0"/>
        <v>13000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2687.5</v>
      </c>
      <c r="AN17" s="2" t="str">
        <f t="shared" si="0"/>
        <v>N.A.</v>
      </c>
      <c r="AO17" s="2" t="str">
        <f t="shared" si="0"/>
        <v>N.A.</v>
      </c>
      <c r="AP17" s="15">
        <f t="shared" si="0"/>
        <v>7045.317002881844</v>
      </c>
      <c r="AQ17" s="13">
        <f t="shared" si="0"/>
        <v>7843.75</v>
      </c>
      <c r="AR17" s="14">
        <f t="shared" si="0"/>
        <v>7399.036918138042</v>
      </c>
    </row>
    <row r="18" spans="1:44" ht="15" customHeight="1" thickBot="1" x14ac:dyDescent="0.3">
      <c r="A18" s="3" t="s">
        <v>15</v>
      </c>
      <c r="B18" s="2">
        <v>1593666</v>
      </c>
      <c r="C18" s="2"/>
      <c r="D18" s="2">
        <v>0</v>
      </c>
      <c r="E18" s="2"/>
      <c r="F18" s="2"/>
      <c r="G18" s="2">
        <v>824310.00000000012</v>
      </c>
      <c r="H18" s="2">
        <v>1969184.9999999998</v>
      </c>
      <c r="I18" s="2"/>
      <c r="J18" s="2">
        <v>0</v>
      </c>
      <c r="K18" s="2"/>
      <c r="L18" s="1">
        <f t="shared" si="1"/>
        <v>3562851</v>
      </c>
      <c r="M18" s="13">
        <f t="shared" si="1"/>
        <v>824310.00000000012</v>
      </c>
      <c r="N18" s="14">
        <f t="shared" si="2"/>
        <v>4387161</v>
      </c>
      <c r="P18" s="3" t="s">
        <v>15</v>
      </c>
      <c r="Q18" s="2">
        <v>639</v>
      </c>
      <c r="R18" s="2">
        <v>0</v>
      </c>
      <c r="S18" s="2">
        <v>213</v>
      </c>
      <c r="T18" s="2">
        <v>0</v>
      </c>
      <c r="U18" s="2">
        <v>0</v>
      </c>
      <c r="V18" s="2">
        <v>426</v>
      </c>
      <c r="W18" s="2">
        <v>2331</v>
      </c>
      <c r="X18" s="2">
        <v>0</v>
      </c>
      <c r="Y18" s="2">
        <v>1059</v>
      </c>
      <c r="Z18" s="2">
        <v>0</v>
      </c>
      <c r="AA18" s="1">
        <f t="shared" si="3"/>
        <v>4242</v>
      </c>
      <c r="AB18" s="13">
        <f t="shared" si="3"/>
        <v>426</v>
      </c>
      <c r="AC18" s="21">
        <f t="shared" si="4"/>
        <v>4668</v>
      </c>
      <c r="AE18" s="3" t="s">
        <v>15</v>
      </c>
      <c r="AF18" s="2">
        <f t="shared" si="5"/>
        <v>2494</v>
      </c>
      <c r="AG18" s="2" t="str">
        <f t="shared" si="0"/>
        <v>N.A.</v>
      </c>
      <c r="AH18" s="2">
        <f t="shared" si="0"/>
        <v>0</v>
      </c>
      <c r="AI18" s="2" t="str">
        <f t="shared" si="0"/>
        <v>N.A.</v>
      </c>
      <c r="AJ18" s="2" t="str">
        <f t="shared" si="0"/>
        <v>N.A.</v>
      </c>
      <c r="AK18" s="2">
        <f t="shared" si="0"/>
        <v>1935.0000000000002</v>
      </c>
      <c r="AL18" s="2">
        <f t="shared" si="0"/>
        <v>844.78120978120967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839.89886845827436</v>
      </c>
      <c r="AQ18" s="13">
        <f t="shared" si="0"/>
        <v>1935.0000000000002</v>
      </c>
      <c r="AR18" s="14">
        <f t="shared" si="0"/>
        <v>939.83740359897172</v>
      </c>
    </row>
    <row r="19" spans="1:44" ht="15" customHeight="1" thickBot="1" x14ac:dyDescent="0.3">
      <c r="A19" s="4" t="s">
        <v>16</v>
      </c>
      <c r="B19" s="2">
        <v>18093816.000000004</v>
      </c>
      <c r="C19" s="2">
        <v>10764000</v>
      </c>
      <c r="D19" s="2">
        <v>0</v>
      </c>
      <c r="E19" s="2"/>
      <c r="F19" s="2">
        <v>2564520</v>
      </c>
      <c r="G19" s="2">
        <v>824310.00000000012</v>
      </c>
      <c r="H19" s="2">
        <v>18139665</v>
      </c>
      <c r="I19" s="2">
        <v>2225250</v>
      </c>
      <c r="J19" s="2">
        <v>0</v>
      </c>
      <c r="K19" s="2"/>
      <c r="L19" s="1">
        <f t="shared" ref="L19" si="6">B19+D19+F19+H19+J19</f>
        <v>38798001</v>
      </c>
      <c r="M19" s="13">
        <f t="shared" ref="M19" si="7">C19+E19+G19+I19+K19</f>
        <v>13813560</v>
      </c>
      <c r="N19" s="21">
        <f t="shared" ref="N19" si="8">L19+M19</f>
        <v>52611561</v>
      </c>
      <c r="P19" s="4" t="s">
        <v>16</v>
      </c>
      <c r="Q19" s="2">
        <v>3147</v>
      </c>
      <c r="R19" s="2">
        <v>828</v>
      </c>
      <c r="S19" s="2">
        <v>213</v>
      </c>
      <c r="T19" s="2">
        <v>0</v>
      </c>
      <c r="U19" s="2">
        <v>420</v>
      </c>
      <c r="V19" s="2">
        <v>426</v>
      </c>
      <c r="W19" s="2">
        <v>6300</v>
      </c>
      <c r="X19" s="2">
        <v>828</v>
      </c>
      <c r="Y19" s="2">
        <v>1899</v>
      </c>
      <c r="Z19" s="2">
        <v>0</v>
      </c>
      <c r="AA19" s="1">
        <f t="shared" ref="AA19" si="9">Q19+S19+U19+W19+Y19</f>
        <v>11979</v>
      </c>
      <c r="AB19" s="13">
        <f t="shared" ref="AB19" si="10">R19+T19+V19+X19+Z19</f>
        <v>2082</v>
      </c>
      <c r="AC19" s="14">
        <f t="shared" ref="AC19" si="11">AA19+AB19</f>
        <v>14061</v>
      </c>
      <c r="AE19" s="4" t="s">
        <v>16</v>
      </c>
      <c r="AF19" s="2">
        <f t="shared" si="5"/>
        <v>5749.544327931364</v>
      </c>
      <c r="AG19" s="2">
        <f t="shared" si="0"/>
        <v>13000</v>
      </c>
      <c r="AH19" s="2">
        <f t="shared" si="0"/>
        <v>0</v>
      </c>
      <c r="AI19" s="2" t="str">
        <f t="shared" si="0"/>
        <v>N.A.</v>
      </c>
      <c r="AJ19" s="2">
        <f t="shared" si="0"/>
        <v>6106</v>
      </c>
      <c r="AK19" s="2">
        <f t="shared" si="0"/>
        <v>1935.0000000000002</v>
      </c>
      <c r="AL19" s="2">
        <f t="shared" si="0"/>
        <v>2879.3119047619048</v>
      </c>
      <c r="AM19" s="2">
        <f t="shared" si="0"/>
        <v>2687.5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3238.8347107438017</v>
      </c>
      <c r="AQ19" s="13">
        <f t="shared" ref="AQ19" si="13">IFERROR(M19/AB19, "N.A.")</f>
        <v>6634.7550432276657</v>
      </c>
      <c r="AR19" s="14">
        <f t="shared" ref="AR19" si="14">IFERROR(N19/AC19, "N.A.")</f>
        <v>3741.6656710049074</v>
      </c>
    </row>
    <row r="20" spans="1:44" ht="15" customHeight="1" thickBot="1" x14ac:dyDescent="0.3">
      <c r="A20" s="5" t="s">
        <v>0</v>
      </c>
      <c r="B20" s="42">
        <f>B19+C19</f>
        <v>28857816.000000004</v>
      </c>
      <c r="C20" s="43"/>
      <c r="D20" s="42">
        <f>D19+E19</f>
        <v>0</v>
      </c>
      <c r="E20" s="43"/>
      <c r="F20" s="42">
        <f>F19+G19</f>
        <v>3388830</v>
      </c>
      <c r="G20" s="43"/>
      <c r="H20" s="42">
        <f>H19+I19</f>
        <v>20364915</v>
      </c>
      <c r="I20" s="43"/>
      <c r="J20" s="42">
        <f>J19+K19</f>
        <v>0</v>
      </c>
      <c r="K20" s="43"/>
      <c r="L20" s="42">
        <f>L19+M19</f>
        <v>52611561</v>
      </c>
      <c r="M20" s="46"/>
      <c r="N20" s="22">
        <f>B20+D20+F20+H20+J20</f>
        <v>52611561</v>
      </c>
      <c r="P20" s="5" t="s">
        <v>0</v>
      </c>
      <c r="Q20" s="42">
        <f>Q19+R19</f>
        <v>3975</v>
      </c>
      <c r="R20" s="43"/>
      <c r="S20" s="42">
        <f>S19+T19</f>
        <v>213</v>
      </c>
      <c r="T20" s="43"/>
      <c r="U20" s="42">
        <f>U19+V19</f>
        <v>846</v>
      </c>
      <c r="V20" s="43"/>
      <c r="W20" s="42">
        <f>W19+X19</f>
        <v>7128</v>
      </c>
      <c r="X20" s="43"/>
      <c r="Y20" s="42">
        <f>Y19+Z19</f>
        <v>1899</v>
      </c>
      <c r="Z20" s="43"/>
      <c r="AA20" s="42">
        <f>AA19+AB19</f>
        <v>14061</v>
      </c>
      <c r="AB20" s="46"/>
      <c r="AC20" s="23">
        <f>Q20+S20+U20+W20+Y20</f>
        <v>14061</v>
      </c>
      <c r="AE20" s="5" t="s">
        <v>0</v>
      </c>
      <c r="AF20" s="44">
        <f>IFERROR(B20/Q20,"N.A.")</f>
        <v>7259.8279245283029</v>
      </c>
      <c r="AG20" s="45"/>
      <c r="AH20" s="44">
        <f>IFERROR(D20/S20,"N.A.")</f>
        <v>0</v>
      </c>
      <c r="AI20" s="45"/>
      <c r="AJ20" s="44">
        <f>IFERROR(F20/U20,"N.A.")</f>
        <v>4005.7092198581558</v>
      </c>
      <c r="AK20" s="45"/>
      <c r="AL20" s="44">
        <f>IFERROR(H20/W20,"N.A.")</f>
        <v>2857.0307239057238</v>
      </c>
      <c r="AM20" s="45"/>
      <c r="AN20" s="44">
        <f>IFERROR(J20/Y20,"N.A.")</f>
        <v>0</v>
      </c>
      <c r="AO20" s="45"/>
      <c r="AP20" s="44">
        <f>IFERROR(L20/AA20,"N.A.")</f>
        <v>3741.6656710049074</v>
      </c>
      <c r="AQ20" s="47"/>
      <c r="AR20" s="16">
        <f>IFERROR(N20/AC20, "N.A.")</f>
        <v>3741.6656710049074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1282260</v>
      </c>
      <c r="C27" s="2"/>
      <c r="D27" s="2"/>
      <c r="E27" s="2"/>
      <c r="F27" s="2">
        <v>2564520</v>
      </c>
      <c r="G27" s="2"/>
      <c r="H27" s="2">
        <v>11132460</v>
      </c>
      <c r="I27" s="2"/>
      <c r="J27" s="2"/>
      <c r="K27" s="2"/>
      <c r="L27" s="1">
        <f>B27+D27+F27+H27+J27</f>
        <v>14979240</v>
      </c>
      <c r="M27" s="13">
        <f>C27+E27+G27+I27+K27</f>
        <v>0</v>
      </c>
      <c r="N27" s="14">
        <f>L27+M27</f>
        <v>14979240</v>
      </c>
      <c r="P27" s="3" t="s">
        <v>12</v>
      </c>
      <c r="Q27" s="2">
        <v>213</v>
      </c>
      <c r="R27" s="2">
        <v>0</v>
      </c>
      <c r="S27" s="2">
        <v>0</v>
      </c>
      <c r="T27" s="2">
        <v>0</v>
      </c>
      <c r="U27" s="2">
        <v>420</v>
      </c>
      <c r="V27" s="2">
        <v>0</v>
      </c>
      <c r="W27" s="2">
        <v>2070</v>
      </c>
      <c r="X27" s="2">
        <v>0</v>
      </c>
      <c r="Y27" s="2">
        <v>0</v>
      </c>
      <c r="Z27" s="2">
        <v>0</v>
      </c>
      <c r="AA27" s="1">
        <f>Q27+S27+U27+W27+Y27</f>
        <v>2703</v>
      </c>
      <c r="AB27" s="13">
        <f>R27+T27+V27+X27+Z27</f>
        <v>0</v>
      </c>
      <c r="AC27" s="14">
        <f>AA27+AB27</f>
        <v>2703</v>
      </c>
      <c r="AE27" s="3" t="s">
        <v>12</v>
      </c>
      <c r="AF27" s="2">
        <f>IFERROR(B27/Q27, "N.A.")</f>
        <v>6020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6106</v>
      </c>
      <c r="AK27" s="2" t="str">
        <f t="shared" si="15"/>
        <v>N.A.</v>
      </c>
      <c r="AL27" s="2">
        <f t="shared" si="15"/>
        <v>5378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5541.7092119866811</v>
      </c>
      <c r="AQ27" s="13" t="str">
        <f t="shared" si="15"/>
        <v>N.A.</v>
      </c>
      <c r="AR27" s="14">
        <f t="shared" si="15"/>
        <v>5541.7092119866811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13600230</v>
      </c>
      <c r="C29" s="2">
        <v>10764000</v>
      </c>
      <c r="D29" s="2"/>
      <c r="E29" s="2"/>
      <c r="F29" s="2"/>
      <c r="G29" s="2"/>
      <c r="H29" s="2"/>
      <c r="I29" s="2">
        <v>2225250</v>
      </c>
      <c r="J29" s="2"/>
      <c r="K29" s="2"/>
      <c r="L29" s="1">
        <f t="shared" si="16"/>
        <v>13600230</v>
      </c>
      <c r="M29" s="13">
        <f t="shared" si="16"/>
        <v>12989250</v>
      </c>
      <c r="N29" s="14">
        <f t="shared" si="17"/>
        <v>26589480</v>
      </c>
      <c r="P29" s="3" t="s">
        <v>14</v>
      </c>
      <c r="Q29" s="2">
        <v>1875</v>
      </c>
      <c r="R29" s="2">
        <v>621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621</v>
      </c>
      <c r="Y29" s="2">
        <v>0</v>
      </c>
      <c r="Z29" s="2">
        <v>0</v>
      </c>
      <c r="AA29" s="1">
        <f t="shared" si="18"/>
        <v>1875</v>
      </c>
      <c r="AB29" s="13">
        <f t="shared" si="18"/>
        <v>1242</v>
      </c>
      <c r="AC29" s="14">
        <f t="shared" si="19"/>
        <v>3117</v>
      </c>
      <c r="AE29" s="3" t="s">
        <v>14</v>
      </c>
      <c r="AF29" s="2">
        <f t="shared" si="20"/>
        <v>7253.4560000000001</v>
      </c>
      <c r="AG29" s="2">
        <f t="shared" si="15"/>
        <v>17333.333333333332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3583.3333333333335</v>
      </c>
      <c r="AN29" s="2" t="str">
        <f t="shared" si="15"/>
        <v>N.A.</v>
      </c>
      <c r="AO29" s="2" t="str">
        <f t="shared" si="15"/>
        <v>N.A.</v>
      </c>
      <c r="AP29" s="15">
        <f t="shared" si="15"/>
        <v>7253.4560000000001</v>
      </c>
      <c r="AQ29" s="13">
        <f t="shared" si="15"/>
        <v>10458.333333333334</v>
      </c>
      <c r="AR29" s="14">
        <f t="shared" si="15"/>
        <v>8530.4716073147265</v>
      </c>
    </row>
    <row r="30" spans="1:44" ht="15" customHeight="1" thickBot="1" x14ac:dyDescent="0.3">
      <c r="A30" s="3" t="s">
        <v>15</v>
      </c>
      <c r="B30" s="2">
        <v>1593666</v>
      </c>
      <c r="C30" s="2"/>
      <c r="D30" s="2">
        <v>0</v>
      </c>
      <c r="E30" s="2"/>
      <c r="F30" s="2"/>
      <c r="G30" s="2">
        <v>824310.00000000012</v>
      </c>
      <c r="H30" s="2">
        <v>1969185</v>
      </c>
      <c r="I30" s="2"/>
      <c r="J30" s="2">
        <v>0</v>
      </c>
      <c r="K30" s="2"/>
      <c r="L30" s="1">
        <f t="shared" si="16"/>
        <v>3562851</v>
      </c>
      <c r="M30" s="13">
        <f t="shared" si="16"/>
        <v>824310.00000000012</v>
      </c>
      <c r="N30" s="14">
        <f t="shared" si="17"/>
        <v>4387161</v>
      </c>
      <c r="P30" s="3" t="s">
        <v>15</v>
      </c>
      <c r="Q30" s="2">
        <v>639</v>
      </c>
      <c r="R30" s="2">
        <v>0</v>
      </c>
      <c r="S30" s="2">
        <v>213</v>
      </c>
      <c r="T30" s="2">
        <v>0</v>
      </c>
      <c r="U30" s="2">
        <v>0</v>
      </c>
      <c r="V30" s="2">
        <v>426</v>
      </c>
      <c r="W30" s="2">
        <v>2124</v>
      </c>
      <c r="X30" s="2">
        <v>0</v>
      </c>
      <c r="Y30" s="2">
        <v>633</v>
      </c>
      <c r="Z30" s="2">
        <v>0</v>
      </c>
      <c r="AA30" s="1">
        <f t="shared" si="18"/>
        <v>3609</v>
      </c>
      <c r="AB30" s="13">
        <f t="shared" si="18"/>
        <v>426</v>
      </c>
      <c r="AC30" s="21">
        <f t="shared" si="19"/>
        <v>4035</v>
      </c>
      <c r="AE30" s="3" t="s">
        <v>15</v>
      </c>
      <c r="AF30" s="2">
        <f t="shared" si="20"/>
        <v>2494</v>
      </c>
      <c r="AG30" s="2" t="str">
        <f t="shared" si="15"/>
        <v>N.A.</v>
      </c>
      <c r="AH30" s="2">
        <f t="shared" si="15"/>
        <v>0</v>
      </c>
      <c r="AI30" s="2" t="str">
        <f t="shared" si="15"/>
        <v>N.A.</v>
      </c>
      <c r="AJ30" s="2" t="str">
        <f t="shared" si="15"/>
        <v>N.A.</v>
      </c>
      <c r="AK30" s="2">
        <f t="shared" si="15"/>
        <v>1935.0000000000002</v>
      </c>
      <c r="AL30" s="2">
        <f t="shared" si="15"/>
        <v>927.11158192090397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987.21280133000835</v>
      </c>
      <c r="AQ30" s="13">
        <f t="shared" si="15"/>
        <v>1935.0000000000002</v>
      </c>
      <c r="AR30" s="14">
        <f t="shared" si="15"/>
        <v>1087.2765799256506</v>
      </c>
    </row>
    <row r="31" spans="1:44" ht="15" customHeight="1" thickBot="1" x14ac:dyDescent="0.3">
      <c r="A31" s="4" t="s">
        <v>16</v>
      </c>
      <c r="B31" s="2">
        <v>16476156</v>
      </c>
      <c r="C31" s="2">
        <v>10764000</v>
      </c>
      <c r="D31" s="2">
        <v>0</v>
      </c>
      <c r="E31" s="2"/>
      <c r="F31" s="2">
        <v>2564520</v>
      </c>
      <c r="G31" s="2">
        <v>824310.00000000012</v>
      </c>
      <c r="H31" s="2">
        <v>13101645.000000002</v>
      </c>
      <c r="I31" s="2">
        <v>2225250</v>
      </c>
      <c r="J31" s="2">
        <v>0</v>
      </c>
      <c r="K31" s="2"/>
      <c r="L31" s="1">
        <f t="shared" ref="L31" si="21">B31+D31+F31+H31+J31</f>
        <v>32142321</v>
      </c>
      <c r="M31" s="13">
        <f t="shared" ref="M31" si="22">C31+E31+G31+I31+K31</f>
        <v>13813560</v>
      </c>
      <c r="N31" s="21">
        <f t="shared" ref="N31" si="23">L31+M31</f>
        <v>45955881</v>
      </c>
      <c r="P31" s="4" t="s">
        <v>16</v>
      </c>
      <c r="Q31" s="2">
        <v>2727</v>
      </c>
      <c r="R31" s="2">
        <v>621</v>
      </c>
      <c r="S31" s="2">
        <v>213</v>
      </c>
      <c r="T31" s="2">
        <v>0</v>
      </c>
      <c r="U31" s="2">
        <v>420</v>
      </c>
      <c r="V31" s="2">
        <v>426</v>
      </c>
      <c r="W31" s="2">
        <v>4194</v>
      </c>
      <c r="X31" s="2">
        <v>621</v>
      </c>
      <c r="Y31" s="2">
        <v>633</v>
      </c>
      <c r="Z31" s="2">
        <v>0</v>
      </c>
      <c r="AA31" s="1">
        <f t="shared" ref="AA31" si="24">Q31+S31+U31+W31+Y31</f>
        <v>8187</v>
      </c>
      <c r="AB31" s="13">
        <f t="shared" ref="AB31" si="25">R31+T31+V31+X31+Z31</f>
        <v>1668</v>
      </c>
      <c r="AC31" s="14">
        <f t="shared" ref="AC31" si="26">AA31+AB31</f>
        <v>9855</v>
      </c>
      <c r="AE31" s="4" t="s">
        <v>16</v>
      </c>
      <c r="AF31" s="2">
        <f t="shared" si="20"/>
        <v>6041.8613861386139</v>
      </c>
      <c r="AG31" s="2">
        <f t="shared" si="15"/>
        <v>17333.333333333332</v>
      </c>
      <c r="AH31" s="2">
        <f t="shared" si="15"/>
        <v>0</v>
      </c>
      <c r="AI31" s="2" t="str">
        <f t="shared" si="15"/>
        <v>N.A.</v>
      </c>
      <c r="AJ31" s="2">
        <f t="shared" si="15"/>
        <v>6106</v>
      </c>
      <c r="AK31" s="2">
        <f t="shared" si="15"/>
        <v>1935.0000000000002</v>
      </c>
      <c r="AL31" s="2">
        <f t="shared" si="15"/>
        <v>3123.9020028612308</v>
      </c>
      <c r="AM31" s="2">
        <f t="shared" si="15"/>
        <v>3583.3333333333335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3926.0194210333457</v>
      </c>
      <c r="AQ31" s="13">
        <f t="shared" ref="AQ31" si="28">IFERROR(M31/AB31, "N.A.")</f>
        <v>8281.5107913669071</v>
      </c>
      <c r="AR31" s="14">
        <f t="shared" ref="AR31" si="29">IFERROR(N31/AC31, "N.A.")</f>
        <v>4663.2045662100454</v>
      </c>
    </row>
    <row r="32" spans="1:44" ht="15" customHeight="1" thickBot="1" x14ac:dyDescent="0.3">
      <c r="A32" s="5" t="s">
        <v>0</v>
      </c>
      <c r="B32" s="42">
        <f>B31+C31</f>
        <v>27240156</v>
      </c>
      <c r="C32" s="43"/>
      <c r="D32" s="42">
        <f>D31+E31</f>
        <v>0</v>
      </c>
      <c r="E32" s="43"/>
      <c r="F32" s="42">
        <f>F31+G31</f>
        <v>3388830</v>
      </c>
      <c r="G32" s="43"/>
      <c r="H32" s="42">
        <f>H31+I31</f>
        <v>15326895.000000002</v>
      </c>
      <c r="I32" s="43"/>
      <c r="J32" s="42">
        <f>J31+K31</f>
        <v>0</v>
      </c>
      <c r="K32" s="43"/>
      <c r="L32" s="42">
        <f>L31+M31</f>
        <v>45955881</v>
      </c>
      <c r="M32" s="46"/>
      <c r="N32" s="22">
        <f>B32+D32+F32+H32+J32</f>
        <v>45955881</v>
      </c>
      <c r="P32" s="5" t="s">
        <v>0</v>
      </c>
      <c r="Q32" s="42">
        <f>Q31+R31</f>
        <v>3348</v>
      </c>
      <c r="R32" s="43"/>
      <c r="S32" s="42">
        <f>S31+T31</f>
        <v>213</v>
      </c>
      <c r="T32" s="43"/>
      <c r="U32" s="42">
        <f>U31+V31</f>
        <v>846</v>
      </c>
      <c r="V32" s="43"/>
      <c r="W32" s="42">
        <f>W31+X31</f>
        <v>4815</v>
      </c>
      <c r="X32" s="43"/>
      <c r="Y32" s="42">
        <f>Y31+Z31</f>
        <v>633</v>
      </c>
      <c r="Z32" s="43"/>
      <c r="AA32" s="42">
        <f>AA31+AB31</f>
        <v>9855</v>
      </c>
      <c r="AB32" s="46"/>
      <c r="AC32" s="23">
        <f>Q32+S32+U32+W32+Y32</f>
        <v>9855</v>
      </c>
      <c r="AE32" s="5" t="s">
        <v>0</v>
      </c>
      <c r="AF32" s="44">
        <f>IFERROR(B32/Q32,"N.A.")</f>
        <v>8136.2473118279568</v>
      </c>
      <c r="AG32" s="45"/>
      <c r="AH32" s="44">
        <f>IFERROR(D32/S32,"N.A.")</f>
        <v>0</v>
      </c>
      <c r="AI32" s="45"/>
      <c r="AJ32" s="44">
        <f>IFERROR(F32/U32,"N.A.")</f>
        <v>4005.7092198581558</v>
      </c>
      <c r="AK32" s="45"/>
      <c r="AL32" s="44">
        <f>IFERROR(H32/W32,"N.A.")</f>
        <v>3183.1557632398758</v>
      </c>
      <c r="AM32" s="45"/>
      <c r="AN32" s="44">
        <f>IFERROR(J32/Y32,"N.A.")</f>
        <v>0</v>
      </c>
      <c r="AO32" s="45"/>
      <c r="AP32" s="44">
        <f>IFERROR(L32/AA32,"N.A.")</f>
        <v>4663.2045662100454</v>
      </c>
      <c r="AQ32" s="47"/>
      <c r="AR32" s="16">
        <f>IFERROR(N32/AC32, "N.A.")</f>
        <v>4663.2045662100454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549540</v>
      </c>
      <c r="C39" s="2"/>
      <c r="D39" s="2"/>
      <c r="E39" s="2"/>
      <c r="F39" s="2"/>
      <c r="G39" s="2"/>
      <c r="H39" s="2">
        <v>5038020</v>
      </c>
      <c r="I39" s="2"/>
      <c r="J39" s="2">
        <v>0</v>
      </c>
      <c r="K39" s="2"/>
      <c r="L39" s="1">
        <f>B39+D39+F39+H39+J39</f>
        <v>5587560</v>
      </c>
      <c r="M39" s="13">
        <f>C39+E39+G39+I39+K39</f>
        <v>0</v>
      </c>
      <c r="N39" s="14">
        <f>L39+M39</f>
        <v>5587560</v>
      </c>
      <c r="P39" s="3" t="s">
        <v>12</v>
      </c>
      <c r="Q39" s="2">
        <v>213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1899</v>
      </c>
      <c r="X39" s="2">
        <v>0</v>
      </c>
      <c r="Y39" s="2">
        <v>840</v>
      </c>
      <c r="Z39" s="2">
        <v>0</v>
      </c>
      <c r="AA39" s="1">
        <f>Q39+S39+U39+W39+Y39</f>
        <v>2952</v>
      </c>
      <c r="AB39" s="13">
        <f>R39+T39+V39+X39+Z39</f>
        <v>0</v>
      </c>
      <c r="AC39" s="14">
        <f>AA39+AB39</f>
        <v>2952</v>
      </c>
      <c r="AE39" s="3" t="s">
        <v>12</v>
      </c>
      <c r="AF39" s="2">
        <f>IFERROR(B39/Q39, "N.A.")</f>
        <v>2580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2652.9857819905214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1892.8048780487804</v>
      </c>
      <c r="AQ39" s="13" t="str">
        <f t="shared" si="30"/>
        <v>N.A.</v>
      </c>
      <c r="AR39" s="14">
        <f t="shared" si="30"/>
        <v>1892.8048780487804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1068120</v>
      </c>
      <c r="C41" s="2">
        <v>0</v>
      </c>
      <c r="D41" s="2"/>
      <c r="E41" s="2"/>
      <c r="F41" s="2"/>
      <c r="G41" s="2"/>
      <c r="H41" s="2"/>
      <c r="I41" s="2">
        <v>0</v>
      </c>
      <c r="J41" s="2"/>
      <c r="K41" s="2"/>
      <c r="L41" s="1">
        <f t="shared" si="31"/>
        <v>1068120</v>
      </c>
      <c r="M41" s="13">
        <f t="shared" si="31"/>
        <v>0</v>
      </c>
      <c r="N41" s="14">
        <f t="shared" si="32"/>
        <v>1068120</v>
      </c>
      <c r="P41" s="3" t="s">
        <v>14</v>
      </c>
      <c r="Q41" s="2">
        <v>207</v>
      </c>
      <c r="R41" s="2">
        <v>207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207</v>
      </c>
      <c r="Y41" s="2">
        <v>0</v>
      </c>
      <c r="Z41" s="2">
        <v>0</v>
      </c>
      <c r="AA41" s="1">
        <f t="shared" si="33"/>
        <v>207</v>
      </c>
      <c r="AB41" s="13">
        <f t="shared" si="33"/>
        <v>414</v>
      </c>
      <c r="AC41" s="14">
        <f t="shared" si="34"/>
        <v>621</v>
      </c>
      <c r="AE41" s="3" t="s">
        <v>14</v>
      </c>
      <c r="AF41" s="2">
        <f t="shared" si="35"/>
        <v>5160</v>
      </c>
      <c r="AG41" s="2">
        <f t="shared" si="30"/>
        <v>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0</v>
      </c>
      <c r="AN41" s="2" t="str">
        <f t="shared" si="30"/>
        <v>N.A.</v>
      </c>
      <c r="AO41" s="2" t="str">
        <f t="shared" si="30"/>
        <v>N.A.</v>
      </c>
      <c r="AP41" s="15">
        <f t="shared" si="30"/>
        <v>5160</v>
      </c>
      <c r="AQ41" s="13">
        <f t="shared" si="30"/>
        <v>0</v>
      </c>
      <c r="AR41" s="14">
        <f t="shared" si="30"/>
        <v>1720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0</v>
      </c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207</v>
      </c>
      <c r="X42" s="2">
        <v>0</v>
      </c>
      <c r="Y42" s="2">
        <v>426</v>
      </c>
      <c r="Z42" s="2">
        <v>0</v>
      </c>
      <c r="AA42" s="1">
        <f t="shared" si="33"/>
        <v>633</v>
      </c>
      <c r="AB42" s="13">
        <f t="shared" si="33"/>
        <v>0</v>
      </c>
      <c r="AC42" s="14">
        <f t="shared" si="34"/>
        <v>633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1617660</v>
      </c>
      <c r="C43" s="2">
        <v>0</v>
      </c>
      <c r="D43" s="2"/>
      <c r="E43" s="2"/>
      <c r="F43" s="2"/>
      <c r="G43" s="2"/>
      <c r="H43" s="2">
        <v>5038020</v>
      </c>
      <c r="I43" s="2">
        <v>0</v>
      </c>
      <c r="J43" s="2">
        <v>0</v>
      </c>
      <c r="K43" s="2"/>
      <c r="L43" s="1">
        <f t="shared" ref="L43" si="36">B43+D43+F43+H43+J43</f>
        <v>6655680</v>
      </c>
      <c r="M43" s="13">
        <f t="shared" ref="M43" si="37">C43+E43+G43+I43+K43</f>
        <v>0</v>
      </c>
      <c r="N43" s="21">
        <f t="shared" ref="N43" si="38">L43+M43</f>
        <v>6655680</v>
      </c>
      <c r="P43" s="4" t="s">
        <v>16</v>
      </c>
      <c r="Q43" s="2">
        <v>420</v>
      </c>
      <c r="R43" s="2">
        <v>207</v>
      </c>
      <c r="S43" s="2">
        <v>0</v>
      </c>
      <c r="T43" s="2">
        <v>0</v>
      </c>
      <c r="U43" s="2">
        <v>0</v>
      </c>
      <c r="V43" s="2">
        <v>0</v>
      </c>
      <c r="W43" s="2">
        <v>2106</v>
      </c>
      <c r="X43" s="2">
        <v>207</v>
      </c>
      <c r="Y43" s="2">
        <v>1266</v>
      </c>
      <c r="Z43" s="2">
        <v>0</v>
      </c>
      <c r="AA43" s="1">
        <f t="shared" ref="AA43" si="39">Q43+S43+U43+W43+Y43</f>
        <v>3792</v>
      </c>
      <c r="AB43" s="13">
        <f t="shared" ref="AB43" si="40">R43+T43+V43+X43+Z43</f>
        <v>414</v>
      </c>
      <c r="AC43" s="21">
        <f t="shared" ref="AC43" si="41">AA43+AB43</f>
        <v>4206</v>
      </c>
      <c r="AE43" s="4" t="s">
        <v>16</v>
      </c>
      <c r="AF43" s="2">
        <f t="shared" si="35"/>
        <v>3851.5714285714284</v>
      </c>
      <c r="AG43" s="2">
        <f t="shared" si="30"/>
        <v>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2392.2222222222222</v>
      </c>
      <c r="AM43" s="2">
        <f t="shared" si="30"/>
        <v>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1755.1898734177216</v>
      </c>
      <c r="AQ43" s="13">
        <f t="shared" ref="AQ43" si="43">IFERROR(M43/AB43, "N.A.")</f>
        <v>0</v>
      </c>
      <c r="AR43" s="14">
        <f t="shared" ref="AR43" si="44">IFERROR(N43/AC43, "N.A.")</f>
        <v>1582.4251069900142</v>
      </c>
    </row>
    <row r="44" spans="1:44" ht="15" customHeight="1" thickBot="1" x14ac:dyDescent="0.3">
      <c r="A44" s="5" t="s">
        <v>0</v>
      </c>
      <c r="B44" s="42">
        <f>B43+C43</f>
        <v>1617660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5038020</v>
      </c>
      <c r="I44" s="43"/>
      <c r="J44" s="42">
        <f>J43+K43</f>
        <v>0</v>
      </c>
      <c r="K44" s="43"/>
      <c r="L44" s="42">
        <f>L43+M43</f>
        <v>6655680</v>
      </c>
      <c r="M44" s="46"/>
      <c r="N44" s="22">
        <f>B44+D44+F44+H44+J44</f>
        <v>6655680</v>
      </c>
      <c r="P44" s="5" t="s">
        <v>0</v>
      </c>
      <c r="Q44" s="42">
        <f>Q43+R43</f>
        <v>627</v>
      </c>
      <c r="R44" s="43"/>
      <c r="S44" s="42">
        <f>S43+T43</f>
        <v>0</v>
      </c>
      <c r="T44" s="43"/>
      <c r="U44" s="42">
        <f>U43+V43</f>
        <v>0</v>
      </c>
      <c r="V44" s="43"/>
      <c r="W44" s="42">
        <f>W43+X43</f>
        <v>2313</v>
      </c>
      <c r="X44" s="43"/>
      <c r="Y44" s="42">
        <f>Y43+Z43</f>
        <v>1266</v>
      </c>
      <c r="Z44" s="43"/>
      <c r="AA44" s="42">
        <f>AA43+AB43</f>
        <v>4206</v>
      </c>
      <c r="AB44" s="46"/>
      <c r="AC44" s="22">
        <f>Q44+S44+U44+W44+Y44</f>
        <v>4206</v>
      </c>
      <c r="AE44" s="5" t="s">
        <v>0</v>
      </c>
      <c r="AF44" s="44">
        <f>IFERROR(B44/Q44,"N.A.")</f>
        <v>2580</v>
      </c>
      <c r="AG44" s="45"/>
      <c r="AH44" s="44" t="str">
        <f>IFERROR(D44/S44,"N.A.")</f>
        <v>N.A.</v>
      </c>
      <c r="AI44" s="45"/>
      <c r="AJ44" s="44" t="str">
        <f>IFERROR(F44/U44,"N.A.")</f>
        <v>N.A.</v>
      </c>
      <c r="AK44" s="45"/>
      <c r="AL44" s="44">
        <f>IFERROR(H44/W44,"N.A.")</f>
        <v>2178.1322957198445</v>
      </c>
      <c r="AM44" s="45"/>
      <c r="AN44" s="44">
        <f>IFERROR(J44/Y44,"N.A.")</f>
        <v>0</v>
      </c>
      <c r="AO44" s="45"/>
      <c r="AP44" s="44">
        <f>IFERROR(L44/AA44,"N.A.")</f>
        <v>1582.4251069900142</v>
      </c>
      <c r="AQ44" s="47"/>
      <c r="AR44" s="16">
        <f>IFERROR(N44/AC44, "N.A.")</f>
        <v>1582.4251069900142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0</v>
      </c>
      <c r="C15" s="2"/>
      <c r="D15" s="2"/>
      <c r="E15" s="2"/>
      <c r="F15" s="2"/>
      <c r="G15" s="2"/>
      <c r="H15" s="2">
        <v>3682450</v>
      </c>
      <c r="I15" s="2"/>
      <c r="J15" s="2">
        <v>0</v>
      </c>
      <c r="K15" s="2"/>
      <c r="L15" s="1">
        <f>B15+D15+F15+H15+J15</f>
        <v>3682450</v>
      </c>
      <c r="M15" s="13">
        <f>C15+E15+G15+I15+K15</f>
        <v>0</v>
      </c>
      <c r="N15" s="14">
        <f>L15+M15</f>
        <v>3682450</v>
      </c>
      <c r="P15" s="3" t="s">
        <v>12</v>
      </c>
      <c r="Q15" s="2">
        <v>235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1175</v>
      </c>
      <c r="X15" s="2">
        <v>0</v>
      </c>
      <c r="Y15" s="2">
        <v>235</v>
      </c>
      <c r="Z15" s="2">
        <v>0</v>
      </c>
      <c r="AA15" s="1">
        <f>Q15+S15+U15+W15+Y15</f>
        <v>1645</v>
      </c>
      <c r="AB15" s="13">
        <f>R15+T15+V15+X15+Z15</f>
        <v>0</v>
      </c>
      <c r="AC15" s="14">
        <f>AA15+AB15</f>
        <v>1645</v>
      </c>
      <c r="AE15" s="3" t="s">
        <v>12</v>
      </c>
      <c r="AF15" s="2">
        <f>IFERROR(B15/Q15, "N.A.")</f>
        <v>0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3134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2238.5714285714284</v>
      </c>
      <c r="AQ15" s="13" t="str">
        <f t="shared" si="0"/>
        <v>N.A.</v>
      </c>
      <c r="AR15" s="14">
        <f t="shared" si="0"/>
        <v>2238.5714285714284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7238000</v>
      </c>
      <c r="C17" s="2">
        <v>3289999.9999999995</v>
      </c>
      <c r="D17" s="2"/>
      <c r="E17" s="2"/>
      <c r="F17" s="2"/>
      <c r="G17" s="2"/>
      <c r="H17" s="2"/>
      <c r="I17" s="2">
        <v>2021000</v>
      </c>
      <c r="J17" s="2"/>
      <c r="K17" s="2"/>
      <c r="L17" s="1">
        <f t="shared" si="1"/>
        <v>7238000</v>
      </c>
      <c r="M17" s="13">
        <f t="shared" si="1"/>
        <v>5311000</v>
      </c>
      <c r="N17" s="14">
        <f t="shared" si="2"/>
        <v>12549000</v>
      </c>
      <c r="P17" s="3" t="s">
        <v>14</v>
      </c>
      <c r="Q17" s="2">
        <v>940</v>
      </c>
      <c r="R17" s="2">
        <v>705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470</v>
      </c>
      <c r="Y17" s="2">
        <v>0</v>
      </c>
      <c r="Z17" s="2">
        <v>0</v>
      </c>
      <c r="AA17" s="1">
        <f t="shared" si="3"/>
        <v>940</v>
      </c>
      <c r="AB17" s="13">
        <f t="shared" si="3"/>
        <v>1175</v>
      </c>
      <c r="AC17" s="14">
        <f t="shared" si="4"/>
        <v>2115</v>
      </c>
      <c r="AE17" s="3" t="s">
        <v>14</v>
      </c>
      <c r="AF17" s="2">
        <f t="shared" si="5"/>
        <v>7700</v>
      </c>
      <c r="AG17" s="2">
        <f t="shared" si="0"/>
        <v>4666.6666666666661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4300</v>
      </c>
      <c r="AN17" s="2" t="str">
        <f t="shared" si="0"/>
        <v>N.A.</v>
      </c>
      <c r="AO17" s="2" t="str">
        <f t="shared" si="0"/>
        <v>N.A.</v>
      </c>
      <c r="AP17" s="15">
        <f t="shared" si="0"/>
        <v>7700</v>
      </c>
      <c r="AQ17" s="13">
        <f t="shared" si="0"/>
        <v>4520</v>
      </c>
      <c r="AR17" s="14">
        <f t="shared" si="0"/>
        <v>5933.333333333333</v>
      </c>
    </row>
    <row r="18" spans="1:44" ht="15" customHeight="1" thickBot="1" x14ac:dyDescent="0.3">
      <c r="A18" s="3" t="s">
        <v>15</v>
      </c>
      <c r="B18" s="2">
        <v>6063000</v>
      </c>
      <c r="C18" s="2"/>
      <c r="D18" s="2">
        <v>3031500</v>
      </c>
      <c r="E18" s="2"/>
      <c r="F18" s="2"/>
      <c r="G18" s="2">
        <v>4244100</v>
      </c>
      <c r="H18" s="2">
        <v>2172575</v>
      </c>
      <c r="I18" s="2"/>
      <c r="J18" s="2">
        <v>0</v>
      </c>
      <c r="K18" s="2"/>
      <c r="L18" s="1">
        <f t="shared" si="1"/>
        <v>11267075</v>
      </c>
      <c r="M18" s="13">
        <f t="shared" si="1"/>
        <v>4244100</v>
      </c>
      <c r="N18" s="14">
        <f t="shared" si="2"/>
        <v>15511175</v>
      </c>
      <c r="P18" s="3" t="s">
        <v>15</v>
      </c>
      <c r="Q18" s="2">
        <v>1410</v>
      </c>
      <c r="R18" s="2">
        <v>0</v>
      </c>
      <c r="S18" s="2">
        <v>470</v>
      </c>
      <c r="T18" s="2">
        <v>0</v>
      </c>
      <c r="U18" s="2">
        <v>0</v>
      </c>
      <c r="V18" s="2">
        <v>705</v>
      </c>
      <c r="W18" s="2">
        <v>470</v>
      </c>
      <c r="X18" s="2">
        <v>0</v>
      </c>
      <c r="Y18" s="2">
        <v>235</v>
      </c>
      <c r="Z18" s="2">
        <v>0</v>
      </c>
      <c r="AA18" s="1">
        <f t="shared" si="3"/>
        <v>2585</v>
      </c>
      <c r="AB18" s="13">
        <f t="shared" si="3"/>
        <v>705</v>
      </c>
      <c r="AC18" s="21">
        <f t="shared" si="4"/>
        <v>3290</v>
      </c>
      <c r="AE18" s="3" t="s">
        <v>15</v>
      </c>
      <c r="AF18" s="2">
        <f t="shared" si="5"/>
        <v>4300</v>
      </c>
      <c r="AG18" s="2" t="str">
        <f t="shared" si="0"/>
        <v>N.A.</v>
      </c>
      <c r="AH18" s="2">
        <f t="shared" si="0"/>
        <v>6450</v>
      </c>
      <c r="AI18" s="2" t="str">
        <f t="shared" si="0"/>
        <v>N.A.</v>
      </c>
      <c r="AJ18" s="2" t="str">
        <f t="shared" si="0"/>
        <v>N.A.</v>
      </c>
      <c r="AK18" s="2">
        <f t="shared" si="0"/>
        <v>6020</v>
      </c>
      <c r="AL18" s="2">
        <f t="shared" si="0"/>
        <v>4622.5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4358.636363636364</v>
      </c>
      <c r="AQ18" s="13">
        <f t="shared" si="0"/>
        <v>6020</v>
      </c>
      <c r="AR18" s="14">
        <f t="shared" si="0"/>
        <v>4714.6428571428569</v>
      </c>
    </row>
    <row r="19" spans="1:44" ht="15" customHeight="1" thickBot="1" x14ac:dyDescent="0.3">
      <c r="A19" s="4" t="s">
        <v>16</v>
      </c>
      <c r="B19" s="2">
        <v>13300999.999999998</v>
      </c>
      <c r="C19" s="2">
        <v>3289999.9999999995</v>
      </c>
      <c r="D19" s="2">
        <v>3031500</v>
      </c>
      <c r="E19" s="2"/>
      <c r="F19" s="2"/>
      <c r="G19" s="2">
        <v>4244100</v>
      </c>
      <c r="H19" s="2">
        <v>5855025</v>
      </c>
      <c r="I19" s="2">
        <v>2021000</v>
      </c>
      <c r="J19" s="2">
        <v>0</v>
      </c>
      <c r="K19" s="2"/>
      <c r="L19" s="1">
        <f t="shared" ref="L19" si="6">B19+D19+F19+H19+J19</f>
        <v>22187525</v>
      </c>
      <c r="M19" s="13">
        <f t="shared" ref="M19" si="7">C19+E19+G19+I19+K19</f>
        <v>9555100</v>
      </c>
      <c r="N19" s="21">
        <f t="shared" ref="N19" si="8">L19+M19</f>
        <v>31742625</v>
      </c>
      <c r="P19" s="4" t="s">
        <v>16</v>
      </c>
      <c r="Q19" s="2">
        <v>2585</v>
      </c>
      <c r="R19" s="2">
        <v>705</v>
      </c>
      <c r="S19" s="2">
        <v>470</v>
      </c>
      <c r="T19" s="2">
        <v>0</v>
      </c>
      <c r="U19" s="2">
        <v>0</v>
      </c>
      <c r="V19" s="2">
        <v>705</v>
      </c>
      <c r="W19" s="2">
        <v>1645</v>
      </c>
      <c r="X19" s="2">
        <v>470</v>
      </c>
      <c r="Y19" s="2">
        <v>470</v>
      </c>
      <c r="Z19" s="2">
        <v>0</v>
      </c>
      <c r="AA19" s="1">
        <f t="shared" ref="AA19" si="9">Q19+S19+U19+W19+Y19</f>
        <v>5170</v>
      </c>
      <c r="AB19" s="13">
        <f t="shared" ref="AB19" si="10">R19+T19+V19+X19+Z19</f>
        <v>1880</v>
      </c>
      <c r="AC19" s="14">
        <f t="shared" ref="AC19" si="11">AA19+AB19</f>
        <v>7050</v>
      </c>
      <c r="AE19" s="4" t="s">
        <v>16</v>
      </c>
      <c r="AF19" s="2">
        <f t="shared" si="5"/>
        <v>5145.454545454545</v>
      </c>
      <c r="AG19" s="2">
        <f t="shared" si="0"/>
        <v>4666.6666666666661</v>
      </c>
      <c r="AH19" s="2">
        <f t="shared" si="0"/>
        <v>6450</v>
      </c>
      <c r="AI19" s="2" t="str">
        <f t="shared" si="0"/>
        <v>N.A.</v>
      </c>
      <c r="AJ19" s="2" t="str">
        <f t="shared" si="0"/>
        <v>N.A.</v>
      </c>
      <c r="AK19" s="2">
        <f t="shared" si="0"/>
        <v>6020</v>
      </c>
      <c r="AL19" s="2">
        <f t="shared" si="0"/>
        <v>3559.2857142857142</v>
      </c>
      <c r="AM19" s="2">
        <f t="shared" si="0"/>
        <v>4300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4291.590909090909</v>
      </c>
      <c r="AQ19" s="13">
        <f t="shared" ref="AQ19" si="13">IFERROR(M19/AB19, "N.A.")</f>
        <v>5082.5</v>
      </c>
      <c r="AR19" s="14">
        <f t="shared" ref="AR19" si="14">IFERROR(N19/AC19, "N.A.")</f>
        <v>4502.5</v>
      </c>
    </row>
    <row r="20" spans="1:44" ht="15" customHeight="1" thickBot="1" x14ac:dyDescent="0.3">
      <c r="A20" s="5" t="s">
        <v>0</v>
      </c>
      <c r="B20" s="42">
        <f>B19+C19</f>
        <v>16590999.999999998</v>
      </c>
      <c r="C20" s="43"/>
      <c r="D20" s="42">
        <f>D19+E19</f>
        <v>3031500</v>
      </c>
      <c r="E20" s="43"/>
      <c r="F20" s="42">
        <f>F19+G19</f>
        <v>4244100</v>
      </c>
      <c r="G20" s="43"/>
      <c r="H20" s="42">
        <f>H19+I19</f>
        <v>7876025</v>
      </c>
      <c r="I20" s="43"/>
      <c r="J20" s="42">
        <f>J19+K19</f>
        <v>0</v>
      </c>
      <c r="K20" s="43"/>
      <c r="L20" s="42">
        <f>L19+M19</f>
        <v>31742625</v>
      </c>
      <c r="M20" s="46"/>
      <c r="N20" s="22">
        <f>B20+D20+F20+H20+J20</f>
        <v>31742625</v>
      </c>
      <c r="P20" s="5" t="s">
        <v>0</v>
      </c>
      <c r="Q20" s="42">
        <f>Q19+R19</f>
        <v>3290</v>
      </c>
      <c r="R20" s="43"/>
      <c r="S20" s="42">
        <f>S19+T19</f>
        <v>470</v>
      </c>
      <c r="T20" s="43"/>
      <c r="U20" s="42">
        <f>U19+V19</f>
        <v>705</v>
      </c>
      <c r="V20" s="43"/>
      <c r="W20" s="42">
        <f>W19+X19</f>
        <v>2115</v>
      </c>
      <c r="X20" s="43"/>
      <c r="Y20" s="42">
        <f>Y19+Z19</f>
        <v>470</v>
      </c>
      <c r="Z20" s="43"/>
      <c r="AA20" s="42">
        <f>AA19+AB19</f>
        <v>7050</v>
      </c>
      <c r="AB20" s="46"/>
      <c r="AC20" s="23">
        <f>Q20+S20+U20+W20+Y20</f>
        <v>7050</v>
      </c>
      <c r="AE20" s="5" t="s">
        <v>0</v>
      </c>
      <c r="AF20" s="44">
        <f>IFERROR(B20/Q20,"N.A.")</f>
        <v>5042.8571428571422</v>
      </c>
      <c r="AG20" s="45"/>
      <c r="AH20" s="44">
        <f>IFERROR(D20/S20,"N.A.")</f>
        <v>6450</v>
      </c>
      <c r="AI20" s="45"/>
      <c r="AJ20" s="44">
        <f>IFERROR(F20/U20,"N.A.")</f>
        <v>6020</v>
      </c>
      <c r="AK20" s="45"/>
      <c r="AL20" s="44">
        <f>IFERROR(H20/W20,"N.A.")</f>
        <v>3723.8888888888887</v>
      </c>
      <c r="AM20" s="45"/>
      <c r="AN20" s="44">
        <f>IFERROR(J20/Y20,"N.A.")</f>
        <v>0</v>
      </c>
      <c r="AO20" s="45"/>
      <c r="AP20" s="44">
        <f>IFERROR(L20/AA20,"N.A.")</f>
        <v>4502.5</v>
      </c>
      <c r="AQ20" s="47"/>
      <c r="AR20" s="16">
        <f>IFERROR(N20/AC20, "N.A.")</f>
        <v>4502.5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>
        <v>1762500</v>
      </c>
      <c r="I27" s="2"/>
      <c r="J27" s="2"/>
      <c r="K27" s="2"/>
      <c r="L27" s="1">
        <f>B27+D27+F27+H27+J27</f>
        <v>1762500</v>
      </c>
      <c r="M27" s="13">
        <f>C27+E27+G27+I27+K27</f>
        <v>0</v>
      </c>
      <c r="N27" s="14">
        <f>L27+M27</f>
        <v>1762500</v>
      </c>
      <c r="P27" s="3" t="s">
        <v>12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235</v>
      </c>
      <c r="X27" s="2">
        <v>0</v>
      </c>
      <c r="Y27" s="2">
        <v>0</v>
      </c>
      <c r="Z27" s="2">
        <v>0</v>
      </c>
      <c r="AA27" s="1">
        <f>Q27+S27+U27+W27+Y27</f>
        <v>235</v>
      </c>
      <c r="AB27" s="13">
        <f>R27+T27+V27+X27+Z27</f>
        <v>0</v>
      </c>
      <c r="AC27" s="14">
        <f>AA27+AB27</f>
        <v>235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7500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7500</v>
      </c>
      <c r="AQ27" s="13" t="str">
        <f t="shared" si="15"/>
        <v>N.A.</v>
      </c>
      <c r="AR27" s="14">
        <f t="shared" si="15"/>
        <v>7500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4042000</v>
      </c>
      <c r="C29" s="2">
        <v>0</v>
      </c>
      <c r="D29" s="2"/>
      <c r="E29" s="2"/>
      <c r="F29" s="2"/>
      <c r="G29" s="2"/>
      <c r="H29" s="2"/>
      <c r="I29" s="2">
        <v>1010500</v>
      </c>
      <c r="J29" s="2"/>
      <c r="K29" s="2"/>
      <c r="L29" s="1">
        <f t="shared" si="16"/>
        <v>4042000</v>
      </c>
      <c r="M29" s="13">
        <f t="shared" si="16"/>
        <v>1010500</v>
      </c>
      <c r="N29" s="14">
        <f t="shared" si="17"/>
        <v>5052500</v>
      </c>
      <c r="P29" s="3" t="s">
        <v>14</v>
      </c>
      <c r="Q29" s="2">
        <v>470</v>
      </c>
      <c r="R29" s="2">
        <v>235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235</v>
      </c>
      <c r="Y29" s="2">
        <v>0</v>
      </c>
      <c r="Z29" s="2">
        <v>0</v>
      </c>
      <c r="AA29" s="1">
        <f t="shared" si="18"/>
        <v>470</v>
      </c>
      <c r="AB29" s="13">
        <f t="shared" si="18"/>
        <v>470</v>
      </c>
      <c r="AC29" s="14">
        <f t="shared" si="19"/>
        <v>940</v>
      </c>
      <c r="AE29" s="3" t="s">
        <v>14</v>
      </c>
      <c r="AF29" s="2">
        <f t="shared" si="20"/>
        <v>8600</v>
      </c>
      <c r="AG29" s="2">
        <f t="shared" si="15"/>
        <v>0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4300</v>
      </c>
      <c r="AN29" s="2" t="str">
        <f t="shared" si="15"/>
        <v>N.A.</v>
      </c>
      <c r="AO29" s="2" t="str">
        <f t="shared" si="15"/>
        <v>N.A.</v>
      </c>
      <c r="AP29" s="15">
        <f t="shared" si="15"/>
        <v>8600</v>
      </c>
      <c r="AQ29" s="13">
        <f t="shared" si="15"/>
        <v>2150</v>
      </c>
      <c r="AR29" s="14">
        <f t="shared" si="15"/>
        <v>5375</v>
      </c>
    </row>
    <row r="30" spans="1:44" ht="15" customHeight="1" thickBot="1" x14ac:dyDescent="0.3">
      <c r="A30" s="3" t="s">
        <v>15</v>
      </c>
      <c r="B30" s="2">
        <v>5254600</v>
      </c>
      <c r="C30" s="2"/>
      <c r="D30" s="2">
        <v>3031500</v>
      </c>
      <c r="E30" s="2"/>
      <c r="F30" s="2"/>
      <c r="G30" s="2">
        <v>4244100</v>
      </c>
      <c r="H30" s="2">
        <v>2172575</v>
      </c>
      <c r="I30" s="2"/>
      <c r="J30" s="2"/>
      <c r="K30" s="2"/>
      <c r="L30" s="1">
        <f t="shared" si="16"/>
        <v>10458675</v>
      </c>
      <c r="M30" s="13">
        <f t="shared" si="16"/>
        <v>4244100</v>
      </c>
      <c r="N30" s="14">
        <f t="shared" si="17"/>
        <v>14702775</v>
      </c>
      <c r="P30" s="3" t="s">
        <v>15</v>
      </c>
      <c r="Q30" s="2">
        <v>1175</v>
      </c>
      <c r="R30" s="2">
        <v>0</v>
      </c>
      <c r="S30" s="2">
        <v>470</v>
      </c>
      <c r="T30" s="2">
        <v>0</v>
      </c>
      <c r="U30" s="2">
        <v>0</v>
      </c>
      <c r="V30" s="2">
        <v>705</v>
      </c>
      <c r="W30" s="2">
        <v>470</v>
      </c>
      <c r="X30" s="2">
        <v>0</v>
      </c>
      <c r="Y30" s="2">
        <v>0</v>
      </c>
      <c r="Z30" s="2">
        <v>0</v>
      </c>
      <c r="AA30" s="1">
        <f t="shared" si="18"/>
        <v>2115</v>
      </c>
      <c r="AB30" s="13">
        <f t="shared" si="18"/>
        <v>705</v>
      </c>
      <c r="AC30" s="21">
        <f t="shared" si="19"/>
        <v>2820</v>
      </c>
      <c r="AE30" s="3" t="s">
        <v>15</v>
      </c>
      <c r="AF30" s="2">
        <f t="shared" si="20"/>
        <v>4472</v>
      </c>
      <c r="AG30" s="2" t="str">
        <f t="shared" si="15"/>
        <v>N.A.</v>
      </c>
      <c r="AH30" s="2">
        <f t="shared" si="15"/>
        <v>6450</v>
      </c>
      <c r="AI30" s="2" t="str">
        <f t="shared" si="15"/>
        <v>N.A.</v>
      </c>
      <c r="AJ30" s="2" t="str">
        <f t="shared" si="15"/>
        <v>N.A.</v>
      </c>
      <c r="AK30" s="2">
        <f t="shared" si="15"/>
        <v>6020</v>
      </c>
      <c r="AL30" s="2">
        <f t="shared" si="15"/>
        <v>4622.5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4945</v>
      </c>
      <c r="AQ30" s="13">
        <f t="shared" si="15"/>
        <v>6020</v>
      </c>
      <c r="AR30" s="14">
        <f t="shared" si="15"/>
        <v>5213.75</v>
      </c>
    </row>
    <row r="31" spans="1:44" ht="15" customHeight="1" thickBot="1" x14ac:dyDescent="0.3">
      <c r="A31" s="4" t="s">
        <v>16</v>
      </c>
      <c r="B31" s="2">
        <v>9296600</v>
      </c>
      <c r="C31" s="2">
        <v>0</v>
      </c>
      <c r="D31" s="2">
        <v>3031500</v>
      </c>
      <c r="E31" s="2"/>
      <c r="F31" s="2"/>
      <c r="G31" s="2">
        <v>4244100</v>
      </c>
      <c r="H31" s="2">
        <v>3935075</v>
      </c>
      <c r="I31" s="2">
        <v>1010500</v>
      </c>
      <c r="J31" s="2"/>
      <c r="K31" s="2"/>
      <c r="L31" s="1">
        <f t="shared" ref="L31" si="21">B31+D31+F31+H31+J31</f>
        <v>16263175</v>
      </c>
      <c r="M31" s="13">
        <f t="shared" ref="M31" si="22">C31+E31+G31+I31+K31</f>
        <v>5254600</v>
      </c>
      <c r="N31" s="21">
        <f t="shared" ref="N31" si="23">L31+M31</f>
        <v>21517775</v>
      </c>
      <c r="P31" s="4" t="s">
        <v>16</v>
      </c>
      <c r="Q31" s="2">
        <v>1645</v>
      </c>
      <c r="R31" s="2">
        <v>235</v>
      </c>
      <c r="S31" s="2">
        <v>470</v>
      </c>
      <c r="T31" s="2">
        <v>0</v>
      </c>
      <c r="U31" s="2">
        <v>0</v>
      </c>
      <c r="V31" s="2">
        <v>705</v>
      </c>
      <c r="W31" s="2">
        <v>705</v>
      </c>
      <c r="X31" s="2">
        <v>235</v>
      </c>
      <c r="Y31" s="2">
        <v>0</v>
      </c>
      <c r="Z31" s="2">
        <v>0</v>
      </c>
      <c r="AA31" s="1">
        <f t="shared" ref="AA31" si="24">Q31+S31+U31+W31+Y31</f>
        <v>2820</v>
      </c>
      <c r="AB31" s="13">
        <f t="shared" ref="AB31" si="25">R31+T31+V31+X31+Z31</f>
        <v>1175</v>
      </c>
      <c r="AC31" s="14">
        <f t="shared" ref="AC31" si="26">AA31+AB31</f>
        <v>3995</v>
      </c>
      <c r="AE31" s="4" t="s">
        <v>16</v>
      </c>
      <c r="AF31" s="2">
        <f t="shared" si="20"/>
        <v>5651.4285714285716</v>
      </c>
      <c r="AG31" s="2">
        <f t="shared" si="15"/>
        <v>0</v>
      </c>
      <c r="AH31" s="2">
        <f t="shared" si="15"/>
        <v>6450</v>
      </c>
      <c r="AI31" s="2" t="str">
        <f t="shared" si="15"/>
        <v>N.A.</v>
      </c>
      <c r="AJ31" s="2" t="str">
        <f t="shared" si="15"/>
        <v>N.A.</v>
      </c>
      <c r="AK31" s="2">
        <f t="shared" si="15"/>
        <v>6020</v>
      </c>
      <c r="AL31" s="2">
        <f t="shared" si="15"/>
        <v>5581.666666666667</v>
      </c>
      <c r="AM31" s="2">
        <f t="shared" si="15"/>
        <v>4300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5767.083333333333</v>
      </c>
      <c r="AQ31" s="13">
        <f t="shared" ref="AQ31" si="28">IFERROR(M31/AB31, "N.A.")</f>
        <v>4472</v>
      </c>
      <c r="AR31" s="14">
        <f t="shared" ref="AR31" si="29">IFERROR(N31/AC31, "N.A.")</f>
        <v>5386.1764705882351</v>
      </c>
    </row>
    <row r="32" spans="1:44" ht="15" customHeight="1" thickBot="1" x14ac:dyDescent="0.3">
      <c r="A32" s="5" t="s">
        <v>0</v>
      </c>
      <c r="B32" s="42">
        <f>B31+C31</f>
        <v>9296600</v>
      </c>
      <c r="C32" s="43"/>
      <c r="D32" s="42">
        <f>D31+E31</f>
        <v>3031500</v>
      </c>
      <c r="E32" s="43"/>
      <c r="F32" s="42">
        <f>F31+G31</f>
        <v>4244100</v>
      </c>
      <c r="G32" s="43"/>
      <c r="H32" s="42">
        <f>H31+I31</f>
        <v>4945575</v>
      </c>
      <c r="I32" s="43"/>
      <c r="J32" s="42">
        <f>J31+K31</f>
        <v>0</v>
      </c>
      <c r="K32" s="43"/>
      <c r="L32" s="42">
        <f>L31+M31</f>
        <v>21517775</v>
      </c>
      <c r="M32" s="46"/>
      <c r="N32" s="22">
        <f>B32+D32+F32+H32+J32</f>
        <v>21517775</v>
      </c>
      <c r="P32" s="5" t="s">
        <v>0</v>
      </c>
      <c r="Q32" s="42">
        <f>Q31+R31</f>
        <v>1880</v>
      </c>
      <c r="R32" s="43"/>
      <c r="S32" s="42">
        <f>S31+T31</f>
        <v>470</v>
      </c>
      <c r="T32" s="43"/>
      <c r="U32" s="42">
        <f>U31+V31</f>
        <v>705</v>
      </c>
      <c r="V32" s="43"/>
      <c r="W32" s="42">
        <f>W31+X31</f>
        <v>940</v>
      </c>
      <c r="X32" s="43"/>
      <c r="Y32" s="42">
        <f>Y31+Z31</f>
        <v>0</v>
      </c>
      <c r="Z32" s="43"/>
      <c r="AA32" s="42">
        <f>AA31+AB31</f>
        <v>3995</v>
      </c>
      <c r="AB32" s="46"/>
      <c r="AC32" s="23">
        <f>Q32+S32+U32+W32+Y32</f>
        <v>3995</v>
      </c>
      <c r="AE32" s="5" t="s">
        <v>0</v>
      </c>
      <c r="AF32" s="44">
        <f>IFERROR(B32/Q32,"N.A.")</f>
        <v>4945</v>
      </c>
      <c r="AG32" s="45"/>
      <c r="AH32" s="44">
        <f>IFERROR(D32/S32,"N.A.")</f>
        <v>6450</v>
      </c>
      <c r="AI32" s="45"/>
      <c r="AJ32" s="44">
        <f>IFERROR(F32/U32,"N.A.")</f>
        <v>6020</v>
      </c>
      <c r="AK32" s="45"/>
      <c r="AL32" s="44">
        <f>IFERROR(H32/W32,"N.A.")</f>
        <v>5261.25</v>
      </c>
      <c r="AM32" s="45"/>
      <c r="AN32" s="44" t="str">
        <f>IFERROR(J32/Y32,"N.A.")</f>
        <v>N.A.</v>
      </c>
      <c r="AO32" s="45"/>
      <c r="AP32" s="44">
        <f>IFERROR(L32/AA32,"N.A.")</f>
        <v>5386.1764705882351</v>
      </c>
      <c r="AQ32" s="47"/>
      <c r="AR32" s="16">
        <f>IFERROR(N32/AC32, "N.A.")</f>
        <v>5386.1764705882351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0</v>
      </c>
      <c r="C39" s="2"/>
      <c r="D39" s="2"/>
      <c r="E39" s="2"/>
      <c r="F39" s="2"/>
      <c r="G39" s="2"/>
      <c r="H39" s="2">
        <v>1919950</v>
      </c>
      <c r="I39" s="2"/>
      <c r="J39" s="2">
        <v>0</v>
      </c>
      <c r="K39" s="2"/>
      <c r="L39" s="1">
        <f>B39+D39+F39+H39+J39</f>
        <v>1919950</v>
      </c>
      <c r="M39" s="13">
        <f>C39+E39+G39+I39+K39</f>
        <v>0</v>
      </c>
      <c r="N39" s="14">
        <f>L39+M39</f>
        <v>1919950</v>
      </c>
      <c r="P39" s="3" t="s">
        <v>12</v>
      </c>
      <c r="Q39" s="2">
        <v>235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940</v>
      </c>
      <c r="X39" s="2">
        <v>0</v>
      </c>
      <c r="Y39" s="2">
        <v>235</v>
      </c>
      <c r="Z39" s="2">
        <v>0</v>
      </c>
      <c r="AA39" s="1">
        <f>Q39+S39+U39+W39+Y39</f>
        <v>1410</v>
      </c>
      <c r="AB39" s="13">
        <f>R39+T39+V39+X39+Z39</f>
        <v>0</v>
      </c>
      <c r="AC39" s="14">
        <f>AA39+AB39</f>
        <v>1410</v>
      </c>
      <c r="AE39" s="3" t="s">
        <v>12</v>
      </c>
      <c r="AF39" s="2">
        <f>IFERROR(B39/Q39, "N.A.")</f>
        <v>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2042.5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1361.6666666666667</v>
      </c>
      <c r="AQ39" s="13" t="str">
        <f t="shared" si="30"/>
        <v>N.A.</v>
      </c>
      <c r="AR39" s="14">
        <f t="shared" si="30"/>
        <v>1361.6666666666667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3196000</v>
      </c>
      <c r="C41" s="2">
        <v>3290000</v>
      </c>
      <c r="D41" s="2"/>
      <c r="E41" s="2"/>
      <c r="F41" s="2"/>
      <c r="G41" s="2"/>
      <c r="H41" s="2"/>
      <c r="I41" s="2">
        <v>1010500</v>
      </c>
      <c r="J41" s="2"/>
      <c r="K41" s="2"/>
      <c r="L41" s="1">
        <f t="shared" si="31"/>
        <v>3196000</v>
      </c>
      <c r="M41" s="13">
        <f t="shared" si="31"/>
        <v>4300500</v>
      </c>
      <c r="N41" s="14">
        <f t="shared" si="32"/>
        <v>7496500</v>
      </c>
      <c r="P41" s="3" t="s">
        <v>14</v>
      </c>
      <c r="Q41" s="2">
        <v>470</v>
      </c>
      <c r="R41" s="2">
        <v>470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235</v>
      </c>
      <c r="Y41" s="2">
        <v>0</v>
      </c>
      <c r="Z41" s="2">
        <v>0</v>
      </c>
      <c r="AA41" s="1">
        <f t="shared" si="33"/>
        <v>470</v>
      </c>
      <c r="AB41" s="13">
        <f t="shared" si="33"/>
        <v>705</v>
      </c>
      <c r="AC41" s="14">
        <f t="shared" si="34"/>
        <v>1175</v>
      </c>
      <c r="AE41" s="3" t="s">
        <v>14</v>
      </c>
      <c r="AF41" s="2">
        <f t="shared" si="35"/>
        <v>6800</v>
      </c>
      <c r="AG41" s="2">
        <f t="shared" si="30"/>
        <v>7000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4300</v>
      </c>
      <c r="AN41" s="2" t="str">
        <f t="shared" si="30"/>
        <v>N.A.</v>
      </c>
      <c r="AO41" s="2" t="str">
        <f t="shared" si="30"/>
        <v>N.A.</v>
      </c>
      <c r="AP41" s="15">
        <f t="shared" si="30"/>
        <v>6800</v>
      </c>
      <c r="AQ41" s="13">
        <f t="shared" si="30"/>
        <v>6100</v>
      </c>
      <c r="AR41" s="14">
        <f t="shared" si="30"/>
        <v>6380</v>
      </c>
    </row>
    <row r="42" spans="1:44" ht="15" customHeight="1" thickBot="1" x14ac:dyDescent="0.3">
      <c r="A42" s="3" t="s">
        <v>15</v>
      </c>
      <c r="B42" s="2">
        <v>808400</v>
      </c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808400</v>
      </c>
      <c r="M42" s="13">
        <f t="shared" si="31"/>
        <v>0</v>
      </c>
      <c r="N42" s="14">
        <f t="shared" si="32"/>
        <v>808400</v>
      </c>
      <c r="P42" s="3" t="s">
        <v>15</v>
      </c>
      <c r="Q42" s="2">
        <v>235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235</v>
      </c>
      <c r="Z42" s="2">
        <v>0</v>
      </c>
      <c r="AA42" s="1">
        <f t="shared" si="33"/>
        <v>470</v>
      </c>
      <c r="AB42" s="13">
        <f t="shared" si="33"/>
        <v>0</v>
      </c>
      <c r="AC42" s="14">
        <f t="shared" si="34"/>
        <v>470</v>
      </c>
      <c r="AE42" s="3" t="s">
        <v>15</v>
      </c>
      <c r="AF42" s="2">
        <f t="shared" si="35"/>
        <v>3440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1720</v>
      </c>
      <c r="AQ42" s="13" t="str">
        <f t="shared" si="30"/>
        <v>N.A.</v>
      </c>
      <c r="AR42" s="14">
        <f t="shared" si="30"/>
        <v>1720</v>
      </c>
    </row>
    <row r="43" spans="1:44" ht="15" customHeight="1" thickBot="1" x14ac:dyDescent="0.3">
      <c r="A43" s="4" t="s">
        <v>16</v>
      </c>
      <c r="B43" s="2">
        <v>4004400</v>
      </c>
      <c r="C43" s="2">
        <v>3290000</v>
      </c>
      <c r="D43" s="2"/>
      <c r="E43" s="2"/>
      <c r="F43" s="2"/>
      <c r="G43" s="2"/>
      <c r="H43" s="2">
        <v>1919950</v>
      </c>
      <c r="I43" s="2">
        <v>1010500</v>
      </c>
      <c r="J43" s="2">
        <v>0</v>
      </c>
      <c r="K43" s="2"/>
      <c r="L43" s="1">
        <f t="shared" ref="L43" si="36">B43+D43+F43+H43+J43</f>
        <v>5924350</v>
      </c>
      <c r="M43" s="13">
        <f t="shared" ref="M43" si="37">C43+E43+G43+I43+K43</f>
        <v>4300500</v>
      </c>
      <c r="N43" s="21">
        <f t="shared" ref="N43" si="38">L43+M43</f>
        <v>10224850</v>
      </c>
      <c r="P43" s="4" t="s">
        <v>16</v>
      </c>
      <c r="Q43" s="2">
        <v>940</v>
      </c>
      <c r="R43" s="2">
        <v>470</v>
      </c>
      <c r="S43" s="2">
        <v>0</v>
      </c>
      <c r="T43" s="2">
        <v>0</v>
      </c>
      <c r="U43" s="2">
        <v>0</v>
      </c>
      <c r="V43" s="2">
        <v>0</v>
      </c>
      <c r="W43" s="2">
        <v>940</v>
      </c>
      <c r="X43" s="2">
        <v>235</v>
      </c>
      <c r="Y43" s="2">
        <v>470</v>
      </c>
      <c r="Z43" s="2">
        <v>0</v>
      </c>
      <c r="AA43" s="1">
        <f t="shared" ref="AA43" si="39">Q43+S43+U43+W43+Y43</f>
        <v>2350</v>
      </c>
      <c r="AB43" s="13">
        <f t="shared" ref="AB43" si="40">R43+T43+V43+X43+Z43</f>
        <v>705</v>
      </c>
      <c r="AC43" s="21">
        <f t="shared" ref="AC43" si="41">AA43+AB43</f>
        <v>3055</v>
      </c>
      <c r="AE43" s="4" t="s">
        <v>16</v>
      </c>
      <c r="AF43" s="2">
        <f t="shared" si="35"/>
        <v>4260</v>
      </c>
      <c r="AG43" s="2">
        <f t="shared" si="30"/>
        <v>7000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2042.5</v>
      </c>
      <c r="AM43" s="2">
        <f t="shared" si="30"/>
        <v>4300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2521</v>
      </c>
      <c r="AQ43" s="13">
        <f t="shared" ref="AQ43" si="43">IFERROR(M43/AB43, "N.A.")</f>
        <v>6100</v>
      </c>
      <c r="AR43" s="14">
        <f t="shared" ref="AR43" si="44">IFERROR(N43/AC43, "N.A.")</f>
        <v>3346.9230769230771</v>
      </c>
    </row>
    <row r="44" spans="1:44" ht="15" customHeight="1" thickBot="1" x14ac:dyDescent="0.3">
      <c r="A44" s="5" t="s">
        <v>0</v>
      </c>
      <c r="B44" s="42">
        <f>B43+C43</f>
        <v>7294400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2930450</v>
      </c>
      <c r="I44" s="43"/>
      <c r="J44" s="42">
        <f>J43+K43</f>
        <v>0</v>
      </c>
      <c r="K44" s="43"/>
      <c r="L44" s="42">
        <f>L43+M43</f>
        <v>10224850</v>
      </c>
      <c r="M44" s="46"/>
      <c r="N44" s="22">
        <f>B44+D44+F44+H44+J44</f>
        <v>10224850</v>
      </c>
      <c r="P44" s="5" t="s">
        <v>0</v>
      </c>
      <c r="Q44" s="42">
        <f>Q43+R43</f>
        <v>1410</v>
      </c>
      <c r="R44" s="43"/>
      <c r="S44" s="42">
        <f>S43+T43</f>
        <v>0</v>
      </c>
      <c r="T44" s="43"/>
      <c r="U44" s="42">
        <f>U43+V43</f>
        <v>0</v>
      </c>
      <c r="V44" s="43"/>
      <c r="W44" s="42">
        <f>W43+X43</f>
        <v>1175</v>
      </c>
      <c r="X44" s="43"/>
      <c r="Y44" s="42">
        <f>Y43+Z43</f>
        <v>470</v>
      </c>
      <c r="Z44" s="43"/>
      <c r="AA44" s="42">
        <f>AA43+AB43</f>
        <v>3055</v>
      </c>
      <c r="AB44" s="46"/>
      <c r="AC44" s="22">
        <f>Q44+S44+U44+W44+Y44</f>
        <v>3055</v>
      </c>
      <c r="AE44" s="5" t="s">
        <v>0</v>
      </c>
      <c r="AF44" s="44">
        <f>IFERROR(B44/Q44,"N.A.")</f>
        <v>5173.333333333333</v>
      </c>
      <c r="AG44" s="45"/>
      <c r="AH44" s="44" t="str">
        <f>IFERROR(D44/S44,"N.A.")</f>
        <v>N.A.</v>
      </c>
      <c r="AI44" s="45"/>
      <c r="AJ44" s="44" t="str">
        <f>IFERROR(F44/U44,"N.A.")</f>
        <v>N.A.</v>
      </c>
      <c r="AK44" s="45"/>
      <c r="AL44" s="44">
        <f>IFERROR(H44/W44,"N.A.")</f>
        <v>2494</v>
      </c>
      <c r="AM44" s="45"/>
      <c r="AN44" s="44">
        <f>IFERROR(J44/Y44,"N.A.")</f>
        <v>0</v>
      </c>
      <c r="AO44" s="45"/>
      <c r="AP44" s="44">
        <f>IFERROR(L44/AA44,"N.A.")</f>
        <v>3346.9230769230771</v>
      </c>
      <c r="AQ44" s="47"/>
      <c r="AR44" s="16">
        <f>IFERROR(N44/AC44, "N.A.")</f>
        <v>3346.9230769230771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50781388.999999985</v>
      </c>
      <c r="C15" s="2"/>
      <c r="D15" s="2">
        <v>25129584.999999996</v>
      </c>
      <c r="E15" s="2"/>
      <c r="F15" s="2">
        <v>23635380</v>
      </c>
      <c r="G15" s="2"/>
      <c r="H15" s="2">
        <v>106234670.00000003</v>
      </c>
      <c r="I15" s="2"/>
      <c r="J15" s="2">
        <v>0</v>
      </c>
      <c r="K15" s="2"/>
      <c r="L15" s="1">
        <f>B15+D15+F15+H15+J15</f>
        <v>205781024</v>
      </c>
      <c r="M15" s="13">
        <f>C15+E15+G15+I15+K15</f>
        <v>0</v>
      </c>
      <c r="N15" s="14">
        <f>L15+M15</f>
        <v>205781024</v>
      </c>
      <c r="P15" s="3" t="s">
        <v>12</v>
      </c>
      <c r="Q15" s="2">
        <v>7551</v>
      </c>
      <c r="R15" s="2">
        <v>0</v>
      </c>
      <c r="S15" s="2">
        <v>2942</v>
      </c>
      <c r="T15" s="2">
        <v>0</v>
      </c>
      <c r="U15" s="2">
        <v>3402</v>
      </c>
      <c r="V15" s="2">
        <v>0</v>
      </c>
      <c r="W15" s="2">
        <v>17642</v>
      </c>
      <c r="X15" s="2">
        <v>0</v>
      </c>
      <c r="Y15" s="2">
        <v>1845</v>
      </c>
      <c r="Z15" s="2">
        <v>0</v>
      </c>
      <c r="AA15" s="1">
        <f>Q15+S15+U15+W15+Y15</f>
        <v>33382</v>
      </c>
      <c r="AB15" s="13">
        <f>R15+T15+V15+X15+Z15</f>
        <v>0</v>
      </c>
      <c r="AC15" s="14">
        <f>AA15+AB15</f>
        <v>33382</v>
      </c>
      <c r="AE15" s="3" t="s">
        <v>12</v>
      </c>
      <c r="AF15" s="2">
        <f>IFERROR(B15/Q15, "N.A.")</f>
        <v>6725.1210435703861</v>
      </c>
      <c r="AG15" s="2" t="str">
        <f t="shared" ref="AG15:AR19" si="0">IFERROR(C15/R15, "N.A.")</f>
        <v>N.A.</v>
      </c>
      <c r="AH15" s="2">
        <f t="shared" si="0"/>
        <v>8541.6672331747104</v>
      </c>
      <c r="AI15" s="2" t="str">
        <f t="shared" si="0"/>
        <v>N.A.</v>
      </c>
      <c r="AJ15" s="2">
        <f t="shared" si="0"/>
        <v>6947.4955908289239</v>
      </c>
      <c r="AK15" s="2" t="str">
        <f t="shared" si="0"/>
        <v>N.A.</v>
      </c>
      <c r="AL15" s="2">
        <f t="shared" si="0"/>
        <v>6021.6908513773969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6164.4306512491758</v>
      </c>
      <c r="AQ15" s="13" t="str">
        <f t="shared" si="0"/>
        <v>N.A.</v>
      </c>
      <c r="AR15" s="14">
        <f t="shared" si="0"/>
        <v>6164.4306512491758</v>
      </c>
    </row>
    <row r="16" spans="1:44" ht="15" customHeight="1" thickBot="1" x14ac:dyDescent="0.3">
      <c r="A16" s="3" t="s">
        <v>13</v>
      </c>
      <c r="B16" s="2">
        <v>44037650</v>
      </c>
      <c r="C16" s="2">
        <v>11679230</v>
      </c>
      <c r="D16" s="2">
        <v>592970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44630620</v>
      </c>
      <c r="M16" s="13">
        <f t="shared" si="1"/>
        <v>11679230</v>
      </c>
      <c r="N16" s="14">
        <f t="shared" ref="N16:N18" si="2">L16+M16</f>
        <v>56309850</v>
      </c>
      <c r="P16" s="3" t="s">
        <v>13</v>
      </c>
      <c r="Q16" s="2">
        <v>7833</v>
      </c>
      <c r="R16" s="2">
        <v>1051</v>
      </c>
      <c r="S16" s="2">
        <v>197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8030</v>
      </c>
      <c r="AB16" s="13">
        <f t="shared" si="3"/>
        <v>1051</v>
      </c>
      <c r="AC16" s="14">
        <f t="shared" ref="AC16:AC18" si="4">AA16+AB16</f>
        <v>9081</v>
      </c>
      <c r="AE16" s="3" t="s">
        <v>13</v>
      </c>
      <c r="AF16" s="2">
        <f t="shared" ref="AF16:AF19" si="5">IFERROR(B16/Q16, "N.A.")</f>
        <v>5622.0668964636789</v>
      </c>
      <c r="AG16" s="2">
        <f t="shared" si="0"/>
        <v>11112.492863939106</v>
      </c>
      <c r="AH16" s="2">
        <f t="shared" si="0"/>
        <v>3010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5557.9850560398509</v>
      </c>
      <c r="AQ16" s="13">
        <f t="shared" si="0"/>
        <v>11112.492863939106</v>
      </c>
      <c r="AR16" s="14">
        <f t="shared" si="0"/>
        <v>6200.8424182358767</v>
      </c>
    </row>
    <row r="17" spans="1:44" ht="15" customHeight="1" thickBot="1" x14ac:dyDescent="0.3">
      <c r="A17" s="3" t="s">
        <v>14</v>
      </c>
      <c r="B17" s="2">
        <v>163874942.00000003</v>
      </c>
      <c r="C17" s="2">
        <v>555047959.9999994</v>
      </c>
      <c r="D17" s="2">
        <v>77955540</v>
      </c>
      <c r="E17" s="2">
        <v>8017000</v>
      </c>
      <c r="F17" s="2"/>
      <c r="G17" s="2">
        <v>41047999.999999993</v>
      </c>
      <c r="H17" s="2"/>
      <c r="I17" s="2">
        <v>24641319.999999996</v>
      </c>
      <c r="J17" s="2">
        <v>0</v>
      </c>
      <c r="K17" s="2"/>
      <c r="L17" s="1">
        <f t="shared" si="1"/>
        <v>241830482.00000003</v>
      </c>
      <c r="M17" s="13">
        <f t="shared" si="1"/>
        <v>628754279.9999994</v>
      </c>
      <c r="N17" s="14">
        <f t="shared" si="2"/>
        <v>870584761.9999994</v>
      </c>
      <c r="P17" s="3" t="s">
        <v>14</v>
      </c>
      <c r="Q17" s="2">
        <v>23635</v>
      </c>
      <c r="R17" s="2">
        <v>62767</v>
      </c>
      <c r="S17" s="2">
        <v>5756</v>
      </c>
      <c r="T17" s="2">
        <v>624</v>
      </c>
      <c r="U17" s="2">
        <v>0</v>
      </c>
      <c r="V17" s="2">
        <v>4605</v>
      </c>
      <c r="W17" s="2">
        <v>0</v>
      </c>
      <c r="X17" s="2">
        <v>4020</v>
      </c>
      <c r="Y17" s="2">
        <v>1721</v>
      </c>
      <c r="Z17" s="2">
        <v>0</v>
      </c>
      <c r="AA17" s="1">
        <f t="shared" si="3"/>
        <v>31112</v>
      </c>
      <c r="AB17" s="13">
        <f t="shared" si="3"/>
        <v>72016</v>
      </c>
      <c r="AC17" s="14">
        <f t="shared" si="4"/>
        <v>103128</v>
      </c>
      <c r="AE17" s="3" t="s">
        <v>14</v>
      </c>
      <c r="AF17" s="2">
        <f t="shared" si="5"/>
        <v>6933.5706367675075</v>
      </c>
      <c r="AG17" s="2">
        <f t="shared" si="0"/>
        <v>8842.9901062660228</v>
      </c>
      <c r="AH17" s="2">
        <f t="shared" si="0"/>
        <v>13543.353022932592</v>
      </c>
      <c r="AI17" s="2">
        <f t="shared" si="0"/>
        <v>12847.75641025641</v>
      </c>
      <c r="AJ17" s="2" t="str">
        <f t="shared" si="0"/>
        <v>N.A.</v>
      </c>
      <c r="AK17" s="2">
        <f t="shared" si="0"/>
        <v>8913.7893593919634</v>
      </c>
      <c r="AL17" s="2" t="str">
        <f t="shared" si="0"/>
        <v>N.A.</v>
      </c>
      <c r="AM17" s="2">
        <f t="shared" si="0"/>
        <v>6129.6815920398003</v>
      </c>
      <c r="AN17" s="2">
        <f t="shared" si="0"/>
        <v>0</v>
      </c>
      <c r="AO17" s="2" t="str">
        <f t="shared" si="0"/>
        <v>N.A.</v>
      </c>
      <c r="AP17" s="15">
        <f t="shared" si="0"/>
        <v>7772.9005528413481</v>
      </c>
      <c r="AQ17" s="13">
        <f t="shared" si="0"/>
        <v>8730.7581648522464</v>
      </c>
      <c r="AR17" s="14">
        <f t="shared" si="0"/>
        <v>8441.7884764564369</v>
      </c>
    </row>
    <row r="18" spans="1:44" ht="15" customHeight="1" thickBot="1" x14ac:dyDescent="0.3">
      <c r="A18" s="3" t="s">
        <v>15</v>
      </c>
      <c r="B18" s="2"/>
      <c r="C18" s="2"/>
      <c r="D18" s="2">
        <v>2160750</v>
      </c>
      <c r="E18" s="2"/>
      <c r="F18" s="2"/>
      <c r="G18" s="2"/>
      <c r="H18" s="2">
        <v>550056</v>
      </c>
      <c r="I18" s="2"/>
      <c r="J18" s="2"/>
      <c r="K18" s="2"/>
      <c r="L18" s="1">
        <f t="shared" si="1"/>
        <v>2710806</v>
      </c>
      <c r="M18" s="13">
        <f t="shared" si="1"/>
        <v>0</v>
      </c>
      <c r="N18" s="14">
        <f t="shared" si="2"/>
        <v>2710806</v>
      </c>
      <c r="P18" s="3" t="s">
        <v>15</v>
      </c>
      <c r="Q18" s="2">
        <v>0</v>
      </c>
      <c r="R18" s="2">
        <v>0</v>
      </c>
      <c r="S18" s="2">
        <v>201</v>
      </c>
      <c r="T18" s="2">
        <v>0</v>
      </c>
      <c r="U18" s="2">
        <v>0</v>
      </c>
      <c r="V18" s="2">
        <v>0</v>
      </c>
      <c r="W18" s="2">
        <v>419</v>
      </c>
      <c r="X18" s="2">
        <v>0</v>
      </c>
      <c r="Y18" s="2">
        <v>0</v>
      </c>
      <c r="Z18" s="2">
        <v>0</v>
      </c>
      <c r="AA18" s="1">
        <f t="shared" si="3"/>
        <v>620</v>
      </c>
      <c r="AB18" s="13">
        <f t="shared" si="3"/>
        <v>0</v>
      </c>
      <c r="AC18" s="21">
        <f t="shared" si="4"/>
        <v>620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>
        <f t="shared" si="0"/>
        <v>10750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1312.7828162291169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4372.2677419354841</v>
      </c>
      <c r="AQ18" s="13" t="str">
        <f t="shared" si="0"/>
        <v>N.A.</v>
      </c>
      <c r="AR18" s="14">
        <f t="shared" si="0"/>
        <v>4372.2677419354841</v>
      </c>
    </row>
    <row r="19" spans="1:44" ht="15" customHeight="1" thickBot="1" x14ac:dyDescent="0.3">
      <c r="A19" s="4" t="s">
        <v>16</v>
      </c>
      <c r="B19" s="2">
        <v>258693980.99999994</v>
      </c>
      <c r="C19" s="2">
        <v>566727190</v>
      </c>
      <c r="D19" s="2">
        <v>105838845</v>
      </c>
      <c r="E19" s="2">
        <v>8017000</v>
      </c>
      <c r="F19" s="2">
        <v>23635380</v>
      </c>
      <c r="G19" s="2">
        <v>41047999.999999993</v>
      </c>
      <c r="H19" s="2">
        <v>106784726.00000001</v>
      </c>
      <c r="I19" s="2">
        <v>24641319.999999996</v>
      </c>
      <c r="J19" s="2">
        <v>0</v>
      </c>
      <c r="K19" s="2"/>
      <c r="L19" s="1">
        <f t="shared" ref="L19" si="6">B19+D19+F19+H19+J19</f>
        <v>494952931.99999994</v>
      </c>
      <c r="M19" s="13">
        <f t="shared" ref="M19" si="7">C19+E19+G19+I19+K19</f>
        <v>640433510</v>
      </c>
      <c r="N19" s="21">
        <f t="shared" ref="N19" si="8">L19+M19</f>
        <v>1135386442</v>
      </c>
      <c r="P19" s="4" t="s">
        <v>16</v>
      </c>
      <c r="Q19" s="2">
        <v>39019</v>
      </c>
      <c r="R19" s="2">
        <v>63818</v>
      </c>
      <c r="S19" s="2">
        <v>9096</v>
      </c>
      <c r="T19" s="2">
        <v>624</v>
      </c>
      <c r="U19" s="2">
        <v>3402</v>
      </c>
      <c r="V19" s="2">
        <v>4605</v>
      </c>
      <c r="W19" s="2">
        <v>18061</v>
      </c>
      <c r="X19" s="2">
        <v>4020</v>
      </c>
      <c r="Y19" s="2">
        <v>3566</v>
      </c>
      <c r="Z19" s="2">
        <v>0</v>
      </c>
      <c r="AA19" s="1">
        <f t="shared" ref="AA19" si="9">Q19+S19+U19+W19+Y19</f>
        <v>73144</v>
      </c>
      <c r="AB19" s="13">
        <f t="shared" ref="AB19" si="10">R19+T19+V19+X19+Z19</f>
        <v>73067</v>
      </c>
      <c r="AC19" s="14">
        <f t="shared" ref="AC19" si="11">AA19+AB19</f>
        <v>146211</v>
      </c>
      <c r="AE19" s="4" t="s">
        <v>16</v>
      </c>
      <c r="AF19" s="2">
        <f t="shared" si="5"/>
        <v>6629.9490248340535</v>
      </c>
      <c r="AG19" s="2">
        <f t="shared" si="0"/>
        <v>8880.3658842332879</v>
      </c>
      <c r="AH19" s="2">
        <f t="shared" si="0"/>
        <v>11635.756926121372</v>
      </c>
      <c r="AI19" s="2">
        <f t="shared" si="0"/>
        <v>12847.75641025641</v>
      </c>
      <c r="AJ19" s="2">
        <f t="shared" si="0"/>
        <v>6947.4955908289239</v>
      </c>
      <c r="AK19" s="2">
        <f t="shared" si="0"/>
        <v>8913.7893593919634</v>
      </c>
      <c r="AL19" s="2">
        <f t="shared" si="0"/>
        <v>5912.4481479430824</v>
      </c>
      <c r="AM19" s="2">
        <f t="shared" si="0"/>
        <v>6129.6815920398003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6766.828885486163</v>
      </c>
      <c r="AQ19" s="13">
        <f t="shared" ref="AQ19" si="13">IFERROR(M19/AB19, "N.A.")</f>
        <v>8765.0171760165322</v>
      </c>
      <c r="AR19" s="14">
        <f t="shared" ref="AR19" si="14">IFERROR(N19/AC19, "N.A.")</f>
        <v>7765.3968716444042</v>
      </c>
    </row>
    <row r="20" spans="1:44" ht="15" customHeight="1" thickBot="1" x14ac:dyDescent="0.3">
      <c r="A20" s="5" t="s">
        <v>0</v>
      </c>
      <c r="B20" s="42">
        <f>B19+C19</f>
        <v>825421171</v>
      </c>
      <c r="C20" s="43"/>
      <c r="D20" s="42">
        <f>D19+E19</f>
        <v>113855845</v>
      </c>
      <c r="E20" s="43"/>
      <c r="F20" s="42">
        <f>F19+G19</f>
        <v>64683379.999999993</v>
      </c>
      <c r="G20" s="43"/>
      <c r="H20" s="42">
        <f>H19+I19</f>
        <v>131426046.00000001</v>
      </c>
      <c r="I20" s="43"/>
      <c r="J20" s="42">
        <f>J19+K19</f>
        <v>0</v>
      </c>
      <c r="K20" s="43"/>
      <c r="L20" s="42">
        <f>L19+M19</f>
        <v>1135386442</v>
      </c>
      <c r="M20" s="46"/>
      <c r="N20" s="22">
        <f>B20+D20+F20+H20+J20</f>
        <v>1135386442</v>
      </c>
      <c r="P20" s="5" t="s">
        <v>0</v>
      </c>
      <c r="Q20" s="42">
        <f>Q19+R19</f>
        <v>102837</v>
      </c>
      <c r="R20" s="43"/>
      <c r="S20" s="42">
        <f>S19+T19</f>
        <v>9720</v>
      </c>
      <c r="T20" s="43"/>
      <c r="U20" s="42">
        <f>U19+V19</f>
        <v>8007</v>
      </c>
      <c r="V20" s="43"/>
      <c r="W20" s="42">
        <f>W19+X19</f>
        <v>22081</v>
      </c>
      <c r="X20" s="43"/>
      <c r="Y20" s="42">
        <f>Y19+Z19</f>
        <v>3566</v>
      </c>
      <c r="Z20" s="43"/>
      <c r="AA20" s="42">
        <f>AA19+AB19</f>
        <v>146211</v>
      </c>
      <c r="AB20" s="46"/>
      <c r="AC20" s="23">
        <f>Q20+S20+U20+W20+Y20</f>
        <v>146211</v>
      </c>
      <c r="AE20" s="5" t="s">
        <v>0</v>
      </c>
      <c r="AF20" s="44">
        <f>IFERROR(B20/Q20,"N.A.")</f>
        <v>8026.4999076207978</v>
      </c>
      <c r="AG20" s="45"/>
      <c r="AH20" s="44">
        <f>IFERROR(D20/S20,"N.A.")</f>
        <v>11713.564300411523</v>
      </c>
      <c r="AI20" s="45"/>
      <c r="AJ20" s="44">
        <f>IFERROR(F20/U20,"N.A.")</f>
        <v>8078.3539403022351</v>
      </c>
      <c r="AK20" s="45"/>
      <c r="AL20" s="44">
        <f>IFERROR(H20/W20,"N.A.")</f>
        <v>5951.9970110049371</v>
      </c>
      <c r="AM20" s="45"/>
      <c r="AN20" s="44">
        <f>IFERROR(J20/Y20,"N.A.")</f>
        <v>0</v>
      </c>
      <c r="AO20" s="45"/>
      <c r="AP20" s="44">
        <f>IFERROR(L20/AA20,"N.A.")</f>
        <v>7765.3968716444042</v>
      </c>
      <c r="AQ20" s="47"/>
      <c r="AR20" s="16">
        <f>IFERROR(N20/AC20, "N.A.")</f>
        <v>7765.3968716444042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47184869</v>
      </c>
      <c r="C27" s="2"/>
      <c r="D27" s="2">
        <v>17626944.999999996</v>
      </c>
      <c r="E27" s="2"/>
      <c r="F27" s="2">
        <v>15379380</v>
      </c>
      <c r="G27" s="2"/>
      <c r="H27" s="2">
        <v>64250089.999999978</v>
      </c>
      <c r="I27" s="2"/>
      <c r="J27" s="2">
        <v>0</v>
      </c>
      <c r="K27" s="2"/>
      <c r="L27" s="1">
        <f>B27+D27+F27+H27+J27</f>
        <v>144441283.99999997</v>
      </c>
      <c r="M27" s="13">
        <f>C27+E27+G27+I27+K27</f>
        <v>0</v>
      </c>
      <c r="N27" s="14">
        <f>L27+M27</f>
        <v>144441283.99999997</v>
      </c>
      <c r="P27" s="3" t="s">
        <v>12</v>
      </c>
      <c r="Q27" s="2">
        <v>6432</v>
      </c>
      <c r="R27" s="2">
        <v>0</v>
      </c>
      <c r="S27" s="2">
        <v>2287</v>
      </c>
      <c r="T27" s="2">
        <v>0</v>
      </c>
      <c r="U27" s="2">
        <v>2087</v>
      </c>
      <c r="V27" s="2">
        <v>0</v>
      </c>
      <c r="W27" s="2">
        <v>9785</v>
      </c>
      <c r="X27" s="2">
        <v>0</v>
      </c>
      <c r="Y27" s="2">
        <v>508</v>
      </c>
      <c r="Z27" s="2">
        <v>0</v>
      </c>
      <c r="AA27" s="1">
        <f>Q27+S27+U27+W27+Y27</f>
        <v>21099</v>
      </c>
      <c r="AB27" s="13">
        <f>R27+T27+V27+X27+Z27</f>
        <v>0</v>
      </c>
      <c r="AC27" s="14">
        <f>AA27+AB27</f>
        <v>21099</v>
      </c>
      <c r="AE27" s="3" t="s">
        <v>12</v>
      </c>
      <c r="AF27" s="2">
        <f>IFERROR(B27/Q27, "N.A.")</f>
        <v>7335.9560012437814</v>
      </c>
      <c r="AG27" s="2" t="str">
        <f t="shared" ref="AG27:AR31" si="15">IFERROR(C27/R27, "N.A.")</f>
        <v>N.A.</v>
      </c>
      <c r="AH27" s="2">
        <f t="shared" si="15"/>
        <v>7707.4529951902041</v>
      </c>
      <c r="AI27" s="2" t="str">
        <f t="shared" si="15"/>
        <v>N.A.</v>
      </c>
      <c r="AJ27" s="2">
        <f t="shared" si="15"/>
        <v>7369.1327264015335</v>
      </c>
      <c r="AK27" s="2" t="str">
        <f t="shared" si="15"/>
        <v>N.A.</v>
      </c>
      <c r="AL27" s="2">
        <f t="shared" si="15"/>
        <v>6566.181911088398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6845.8829328404172</v>
      </c>
      <c r="AQ27" s="13" t="str">
        <f t="shared" si="15"/>
        <v>N.A.</v>
      </c>
      <c r="AR27" s="14">
        <f t="shared" si="15"/>
        <v>6845.8829328404172</v>
      </c>
    </row>
    <row r="28" spans="1:44" ht="15" customHeight="1" thickBot="1" x14ac:dyDescent="0.3">
      <c r="A28" s="3" t="s">
        <v>13</v>
      </c>
      <c r="B28" s="2"/>
      <c r="C28" s="2">
        <v>10242600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10242600</v>
      </c>
      <c r="N28" s="14">
        <f t="shared" ref="N28:N30" si="17">L28+M28</f>
        <v>10242600</v>
      </c>
      <c r="P28" s="3" t="s">
        <v>13</v>
      </c>
      <c r="Q28" s="2">
        <v>0</v>
      </c>
      <c r="R28" s="2">
        <v>794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794</v>
      </c>
      <c r="AC28" s="14">
        <f t="shared" ref="AC28:AC30" si="19">AA28+AB28</f>
        <v>794</v>
      </c>
      <c r="AE28" s="3" t="s">
        <v>13</v>
      </c>
      <c r="AF28" s="2" t="str">
        <f t="shared" ref="AF28:AF31" si="20">IFERROR(B28/Q28, "N.A.")</f>
        <v>N.A.</v>
      </c>
      <c r="AG28" s="2">
        <f t="shared" si="15"/>
        <v>12900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>
        <f t="shared" si="15"/>
        <v>12900</v>
      </c>
      <c r="AR28" s="14">
        <f t="shared" si="15"/>
        <v>12900</v>
      </c>
    </row>
    <row r="29" spans="1:44" ht="15" customHeight="1" thickBot="1" x14ac:dyDescent="0.3">
      <c r="A29" s="3" t="s">
        <v>14</v>
      </c>
      <c r="B29" s="2">
        <v>115460701.99999997</v>
      </c>
      <c r="C29" s="2">
        <v>396302960.00000018</v>
      </c>
      <c r="D29" s="2">
        <v>53281540</v>
      </c>
      <c r="E29" s="2">
        <v>8017000</v>
      </c>
      <c r="F29" s="2"/>
      <c r="G29" s="2">
        <v>30653000.000000004</v>
      </c>
      <c r="H29" s="2"/>
      <c r="I29" s="2">
        <v>24641320</v>
      </c>
      <c r="J29" s="2">
        <v>0</v>
      </c>
      <c r="K29" s="2"/>
      <c r="L29" s="1">
        <f t="shared" si="16"/>
        <v>168742241.99999997</v>
      </c>
      <c r="M29" s="13">
        <f t="shared" si="16"/>
        <v>459614280.00000018</v>
      </c>
      <c r="N29" s="14">
        <f t="shared" si="17"/>
        <v>628356522.00000012</v>
      </c>
      <c r="P29" s="3" t="s">
        <v>14</v>
      </c>
      <c r="Q29" s="2">
        <v>16285</v>
      </c>
      <c r="R29" s="2">
        <v>39629</v>
      </c>
      <c r="S29" s="2">
        <v>4067</v>
      </c>
      <c r="T29" s="2">
        <v>624</v>
      </c>
      <c r="U29" s="2">
        <v>0</v>
      </c>
      <c r="V29" s="2">
        <v>3747</v>
      </c>
      <c r="W29" s="2">
        <v>0</v>
      </c>
      <c r="X29" s="2">
        <v>3531</v>
      </c>
      <c r="Y29" s="2">
        <v>833</v>
      </c>
      <c r="Z29" s="2">
        <v>0</v>
      </c>
      <c r="AA29" s="1">
        <f t="shared" si="18"/>
        <v>21185</v>
      </c>
      <c r="AB29" s="13">
        <f t="shared" si="18"/>
        <v>47531</v>
      </c>
      <c r="AC29" s="14">
        <f t="shared" si="19"/>
        <v>68716</v>
      </c>
      <c r="AE29" s="3" t="s">
        <v>14</v>
      </c>
      <c r="AF29" s="2">
        <f t="shared" si="20"/>
        <v>7090.0031931225039</v>
      </c>
      <c r="AG29" s="2">
        <f t="shared" si="15"/>
        <v>10000.327033233243</v>
      </c>
      <c r="AH29" s="2">
        <f t="shared" si="15"/>
        <v>13100.944184902877</v>
      </c>
      <c r="AI29" s="2">
        <f t="shared" si="15"/>
        <v>12847.75641025641</v>
      </c>
      <c r="AJ29" s="2" t="str">
        <f t="shared" si="15"/>
        <v>N.A.</v>
      </c>
      <c r="AK29" s="2">
        <f t="shared" si="15"/>
        <v>8180.6778756338417</v>
      </c>
      <c r="AL29" s="2" t="str">
        <f t="shared" si="15"/>
        <v>N.A.</v>
      </c>
      <c r="AM29" s="2">
        <f t="shared" si="15"/>
        <v>6978.5669781931465</v>
      </c>
      <c r="AN29" s="2">
        <f t="shared" si="15"/>
        <v>0</v>
      </c>
      <c r="AO29" s="2" t="str">
        <f t="shared" si="15"/>
        <v>N.A.</v>
      </c>
      <c r="AP29" s="15">
        <f t="shared" si="15"/>
        <v>7965.1754543308934</v>
      </c>
      <c r="AQ29" s="13">
        <f t="shared" si="15"/>
        <v>9669.7793019292712</v>
      </c>
      <c r="AR29" s="14">
        <f t="shared" si="15"/>
        <v>9144.2534780837086</v>
      </c>
    </row>
    <row r="30" spans="1:44" ht="15" customHeight="1" thickBot="1" x14ac:dyDescent="0.3">
      <c r="A30" s="3" t="s">
        <v>15</v>
      </c>
      <c r="B30" s="2"/>
      <c r="C30" s="2"/>
      <c r="D30" s="2">
        <v>2160750</v>
      </c>
      <c r="E30" s="2"/>
      <c r="F30" s="2"/>
      <c r="G30" s="2"/>
      <c r="H30" s="2">
        <v>0</v>
      </c>
      <c r="I30" s="2"/>
      <c r="J30" s="2"/>
      <c r="K30" s="2"/>
      <c r="L30" s="1">
        <f t="shared" si="16"/>
        <v>2160750</v>
      </c>
      <c r="M30" s="13">
        <f t="shared" si="16"/>
        <v>0</v>
      </c>
      <c r="N30" s="14">
        <f t="shared" si="17"/>
        <v>2160750</v>
      </c>
      <c r="P30" s="3" t="s">
        <v>15</v>
      </c>
      <c r="Q30" s="2">
        <v>0</v>
      </c>
      <c r="R30" s="2">
        <v>0</v>
      </c>
      <c r="S30" s="2">
        <v>201</v>
      </c>
      <c r="T30" s="2">
        <v>0</v>
      </c>
      <c r="U30" s="2">
        <v>0</v>
      </c>
      <c r="V30" s="2">
        <v>0</v>
      </c>
      <c r="W30" s="2">
        <v>255</v>
      </c>
      <c r="X30" s="2">
        <v>0</v>
      </c>
      <c r="Y30" s="2">
        <v>0</v>
      </c>
      <c r="Z30" s="2">
        <v>0</v>
      </c>
      <c r="AA30" s="1">
        <f t="shared" si="18"/>
        <v>456</v>
      </c>
      <c r="AB30" s="13">
        <f t="shared" si="18"/>
        <v>0</v>
      </c>
      <c r="AC30" s="21">
        <f t="shared" si="19"/>
        <v>456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>
        <f t="shared" si="15"/>
        <v>10750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4738.4868421052633</v>
      </c>
      <c r="AQ30" s="13" t="str">
        <f t="shared" si="15"/>
        <v>N.A.</v>
      </c>
      <c r="AR30" s="14">
        <f t="shared" si="15"/>
        <v>4738.4868421052633</v>
      </c>
    </row>
    <row r="31" spans="1:44" ht="15" customHeight="1" thickBot="1" x14ac:dyDescent="0.3">
      <c r="A31" s="4" t="s">
        <v>16</v>
      </c>
      <c r="B31" s="2">
        <v>162645571</v>
      </c>
      <c r="C31" s="2">
        <v>406545559.99999994</v>
      </c>
      <c r="D31" s="2">
        <v>73069235</v>
      </c>
      <c r="E31" s="2">
        <v>8017000</v>
      </c>
      <c r="F31" s="2">
        <v>15379380</v>
      </c>
      <c r="G31" s="2">
        <v>30653000.000000004</v>
      </c>
      <c r="H31" s="2">
        <v>64250090</v>
      </c>
      <c r="I31" s="2">
        <v>24641320</v>
      </c>
      <c r="J31" s="2">
        <v>0</v>
      </c>
      <c r="K31" s="2"/>
      <c r="L31" s="1">
        <f t="shared" ref="L31" si="21">B31+D31+F31+H31+J31</f>
        <v>315344276</v>
      </c>
      <c r="M31" s="13">
        <f t="shared" ref="M31" si="22">C31+E31+G31+I31+K31</f>
        <v>469856879.99999994</v>
      </c>
      <c r="N31" s="21">
        <f t="shared" ref="N31" si="23">L31+M31</f>
        <v>785201156</v>
      </c>
      <c r="P31" s="4" t="s">
        <v>16</v>
      </c>
      <c r="Q31" s="2">
        <v>22717</v>
      </c>
      <c r="R31" s="2">
        <v>40423</v>
      </c>
      <c r="S31" s="2">
        <v>6555</v>
      </c>
      <c r="T31" s="2">
        <v>624</v>
      </c>
      <c r="U31" s="2">
        <v>2087</v>
      </c>
      <c r="V31" s="2">
        <v>3747</v>
      </c>
      <c r="W31" s="2">
        <v>10040</v>
      </c>
      <c r="X31" s="2">
        <v>3531</v>
      </c>
      <c r="Y31" s="2">
        <v>1341</v>
      </c>
      <c r="Z31" s="2">
        <v>0</v>
      </c>
      <c r="AA31" s="1">
        <f t="shared" ref="AA31" si="24">Q31+S31+U31+W31+Y31</f>
        <v>42740</v>
      </c>
      <c r="AB31" s="13">
        <f t="shared" ref="AB31" si="25">R31+T31+V31+X31+Z31</f>
        <v>48325</v>
      </c>
      <c r="AC31" s="14">
        <f t="shared" ref="AC31" si="26">AA31+AB31</f>
        <v>91065</v>
      </c>
      <c r="AE31" s="4" t="s">
        <v>16</v>
      </c>
      <c r="AF31" s="2">
        <f t="shared" si="20"/>
        <v>7159.6412818594008</v>
      </c>
      <c r="AG31" s="2">
        <f t="shared" si="15"/>
        <v>10057.283229844394</v>
      </c>
      <c r="AH31" s="2">
        <f t="shared" si="15"/>
        <v>11147.099160945843</v>
      </c>
      <c r="AI31" s="2">
        <f t="shared" si="15"/>
        <v>12847.75641025641</v>
      </c>
      <c r="AJ31" s="2">
        <f t="shared" si="15"/>
        <v>7369.1327264015335</v>
      </c>
      <c r="AK31" s="2">
        <f t="shared" si="15"/>
        <v>8180.6778756338417</v>
      </c>
      <c r="AL31" s="2">
        <f t="shared" si="15"/>
        <v>6399.4113545816735</v>
      </c>
      <c r="AM31" s="2">
        <f t="shared" si="15"/>
        <v>6978.5669781931465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7378.2001871782877</v>
      </c>
      <c r="AQ31" s="13">
        <f t="shared" ref="AQ31" si="28">IFERROR(M31/AB31, "N.A.")</f>
        <v>9722.8531815830302</v>
      </c>
      <c r="AR31" s="14">
        <f t="shared" ref="AR31" si="29">IFERROR(N31/AC31, "N.A.")</f>
        <v>8622.4252566847863</v>
      </c>
    </row>
    <row r="32" spans="1:44" ht="15" customHeight="1" thickBot="1" x14ac:dyDescent="0.3">
      <c r="A32" s="5" t="s">
        <v>0</v>
      </c>
      <c r="B32" s="42">
        <f>B31+C31</f>
        <v>569191131</v>
      </c>
      <c r="C32" s="43"/>
      <c r="D32" s="42">
        <f>D31+E31</f>
        <v>81086235</v>
      </c>
      <c r="E32" s="43"/>
      <c r="F32" s="42">
        <f>F31+G31</f>
        <v>46032380</v>
      </c>
      <c r="G32" s="43"/>
      <c r="H32" s="42">
        <f>H31+I31</f>
        <v>88891410</v>
      </c>
      <c r="I32" s="43"/>
      <c r="J32" s="42">
        <f>J31+K31</f>
        <v>0</v>
      </c>
      <c r="K32" s="43"/>
      <c r="L32" s="42">
        <f>L31+M31</f>
        <v>785201156</v>
      </c>
      <c r="M32" s="46"/>
      <c r="N32" s="22">
        <f>B32+D32+F32+H32+J32</f>
        <v>785201156</v>
      </c>
      <c r="P32" s="5" t="s">
        <v>0</v>
      </c>
      <c r="Q32" s="42">
        <f>Q31+R31</f>
        <v>63140</v>
      </c>
      <c r="R32" s="43"/>
      <c r="S32" s="42">
        <f>S31+T31</f>
        <v>7179</v>
      </c>
      <c r="T32" s="43"/>
      <c r="U32" s="42">
        <f>U31+V31</f>
        <v>5834</v>
      </c>
      <c r="V32" s="43"/>
      <c r="W32" s="42">
        <f>W31+X31</f>
        <v>13571</v>
      </c>
      <c r="X32" s="43"/>
      <c r="Y32" s="42">
        <f>Y31+Z31</f>
        <v>1341</v>
      </c>
      <c r="Z32" s="43"/>
      <c r="AA32" s="42">
        <f>AA31+AB31</f>
        <v>91065</v>
      </c>
      <c r="AB32" s="46"/>
      <c r="AC32" s="23">
        <f>Q32+S32+U32+W32+Y32</f>
        <v>91065</v>
      </c>
      <c r="AE32" s="5" t="s">
        <v>0</v>
      </c>
      <c r="AF32" s="44">
        <f>IFERROR(B32/Q32,"N.A.")</f>
        <v>9014.7470858409888</v>
      </c>
      <c r="AG32" s="45"/>
      <c r="AH32" s="44">
        <f>IFERROR(D32/S32,"N.A.")</f>
        <v>11294.920601755119</v>
      </c>
      <c r="AI32" s="45"/>
      <c r="AJ32" s="44">
        <f>IFERROR(F32/U32,"N.A.")</f>
        <v>7890.3633870414806</v>
      </c>
      <c r="AK32" s="45"/>
      <c r="AL32" s="44">
        <f>IFERROR(H32/W32,"N.A.")</f>
        <v>6550.1002136909583</v>
      </c>
      <c r="AM32" s="45"/>
      <c r="AN32" s="44">
        <f>IFERROR(J32/Y32,"N.A.")</f>
        <v>0</v>
      </c>
      <c r="AO32" s="45"/>
      <c r="AP32" s="44">
        <f>IFERROR(L32/AA32,"N.A.")</f>
        <v>8622.4252566847863</v>
      </c>
      <c r="AQ32" s="47"/>
      <c r="AR32" s="16">
        <f>IFERROR(N32/AC32, "N.A.")</f>
        <v>8622.4252566847863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3596520</v>
      </c>
      <c r="C39" s="2"/>
      <c r="D39" s="2">
        <v>7502640</v>
      </c>
      <c r="E39" s="2"/>
      <c r="F39" s="2">
        <v>8256000.0000000009</v>
      </c>
      <c r="G39" s="2"/>
      <c r="H39" s="2">
        <v>41984580</v>
      </c>
      <c r="I39" s="2"/>
      <c r="J39" s="2">
        <v>0</v>
      </c>
      <c r="K39" s="2"/>
      <c r="L39" s="1">
        <f>B39+D39+F39+H39+J39</f>
        <v>61339740</v>
      </c>
      <c r="M39" s="13">
        <f>C39+E39+G39+I39+K39</f>
        <v>0</v>
      </c>
      <c r="N39" s="14">
        <f>L39+M39</f>
        <v>61339740</v>
      </c>
      <c r="P39" s="3" t="s">
        <v>12</v>
      </c>
      <c r="Q39" s="2">
        <v>1119</v>
      </c>
      <c r="R39" s="2">
        <v>0</v>
      </c>
      <c r="S39" s="2">
        <v>655</v>
      </c>
      <c r="T39" s="2">
        <v>0</v>
      </c>
      <c r="U39" s="2">
        <v>1315</v>
      </c>
      <c r="V39" s="2">
        <v>0</v>
      </c>
      <c r="W39" s="2">
        <v>7857</v>
      </c>
      <c r="X39" s="2">
        <v>0</v>
      </c>
      <c r="Y39" s="2">
        <v>1337</v>
      </c>
      <c r="Z39" s="2">
        <v>0</v>
      </c>
      <c r="AA39" s="1">
        <f>Q39+S39+U39+W39+Y39</f>
        <v>12283</v>
      </c>
      <c r="AB39" s="13">
        <f>R39+T39+V39+X39+Z39</f>
        <v>0</v>
      </c>
      <c r="AC39" s="14">
        <f>AA39+AB39</f>
        <v>12283</v>
      </c>
      <c r="AE39" s="3" t="s">
        <v>12</v>
      </c>
      <c r="AF39" s="2">
        <f>IFERROR(B39/Q39, "N.A.")</f>
        <v>3214.048257372654</v>
      </c>
      <c r="AG39" s="2" t="str">
        <f t="shared" ref="AG39:AR43" si="30">IFERROR(C39/R39, "N.A.")</f>
        <v>N.A.</v>
      </c>
      <c r="AH39" s="2">
        <f t="shared" si="30"/>
        <v>11454.412213740457</v>
      </c>
      <c r="AI39" s="2" t="str">
        <f t="shared" si="30"/>
        <v>N.A.</v>
      </c>
      <c r="AJ39" s="2">
        <f t="shared" si="30"/>
        <v>6278.3269961977194</v>
      </c>
      <c r="AK39" s="2" t="str">
        <f t="shared" si="30"/>
        <v>N.A.</v>
      </c>
      <c r="AL39" s="2">
        <f t="shared" si="30"/>
        <v>5343.5891561664757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4993.8728323699424</v>
      </c>
      <c r="AQ39" s="13" t="str">
        <f t="shared" si="30"/>
        <v>N.A.</v>
      </c>
      <c r="AR39" s="14">
        <f t="shared" si="30"/>
        <v>4993.8728323699424</v>
      </c>
    </row>
    <row r="40" spans="1:44" ht="15" customHeight="1" thickBot="1" x14ac:dyDescent="0.3">
      <c r="A40" s="3" t="s">
        <v>13</v>
      </c>
      <c r="B40" s="2">
        <v>44037650</v>
      </c>
      <c r="C40" s="2">
        <v>1436630</v>
      </c>
      <c r="D40" s="2">
        <v>592970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44630620</v>
      </c>
      <c r="M40" s="13">
        <f t="shared" si="31"/>
        <v>1436630</v>
      </c>
      <c r="N40" s="14">
        <f t="shared" ref="N40:N42" si="32">L40+M40</f>
        <v>46067250</v>
      </c>
      <c r="P40" s="3" t="s">
        <v>13</v>
      </c>
      <c r="Q40" s="2">
        <v>7833</v>
      </c>
      <c r="R40" s="2">
        <v>257</v>
      </c>
      <c r="S40" s="2">
        <v>197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8030</v>
      </c>
      <c r="AB40" s="13">
        <f t="shared" si="33"/>
        <v>257</v>
      </c>
      <c r="AC40" s="14">
        <f t="shared" ref="AC40:AC42" si="34">AA40+AB40</f>
        <v>8287</v>
      </c>
      <c r="AE40" s="3" t="s">
        <v>13</v>
      </c>
      <c r="AF40" s="2">
        <f t="shared" ref="AF40:AF43" si="35">IFERROR(B40/Q40, "N.A.")</f>
        <v>5622.0668964636789</v>
      </c>
      <c r="AG40" s="2">
        <f t="shared" si="30"/>
        <v>5590</v>
      </c>
      <c r="AH40" s="2">
        <f t="shared" si="30"/>
        <v>3010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5557.9850560398509</v>
      </c>
      <c r="AQ40" s="13">
        <f t="shared" si="30"/>
        <v>5590</v>
      </c>
      <c r="AR40" s="14">
        <f t="shared" si="30"/>
        <v>5558.9779172197414</v>
      </c>
    </row>
    <row r="41" spans="1:44" ht="15" customHeight="1" thickBot="1" x14ac:dyDescent="0.3">
      <c r="A41" s="3" t="s">
        <v>14</v>
      </c>
      <c r="B41" s="2">
        <v>48414240</v>
      </c>
      <c r="C41" s="2">
        <v>158744999.99999997</v>
      </c>
      <c r="D41" s="2">
        <v>24674000</v>
      </c>
      <c r="E41" s="2"/>
      <c r="F41" s="2"/>
      <c r="G41" s="2">
        <v>10395000</v>
      </c>
      <c r="H41" s="2"/>
      <c r="I41" s="2">
        <v>0</v>
      </c>
      <c r="J41" s="2">
        <v>0</v>
      </c>
      <c r="K41" s="2"/>
      <c r="L41" s="1">
        <f t="shared" si="31"/>
        <v>73088240</v>
      </c>
      <c r="M41" s="13">
        <f t="shared" si="31"/>
        <v>169139999.99999997</v>
      </c>
      <c r="N41" s="14">
        <f t="shared" si="32"/>
        <v>242228239.99999997</v>
      </c>
      <c r="P41" s="3" t="s">
        <v>14</v>
      </c>
      <c r="Q41" s="2">
        <v>7350</v>
      </c>
      <c r="R41" s="2">
        <v>23138</v>
      </c>
      <c r="S41" s="2">
        <v>1689</v>
      </c>
      <c r="T41" s="2">
        <v>0</v>
      </c>
      <c r="U41" s="2">
        <v>0</v>
      </c>
      <c r="V41" s="2">
        <v>858</v>
      </c>
      <c r="W41" s="2">
        <v>0</v>
      </c>
      <c r="X41" s="2">
        <v>489</v>
      </c>
      <c r="Y41" s="2">
        <v>888</v>
      </c>
      <c r="Z41" s="2">
        <v>0</v>
      </c>
      <c r="AA41" s="1">
        <f t="shared" si="33"/>
        <v>9927</v>
      </c>
      <c r="AB41" s="13">
        <f t="shared" si="33"/>
        <v>24485</v>
      </c>
      <c r="AC41" s="14">
        <f t="shared" si="34"/>
        <v>34412</v>
      </c>
      <c r="AE41" s="3" t="s">
        <v>14</v>
      </c>
      <c r="AF41" s="2">
        <f t="shared" si="35"/>
        <v>6586.971428571429</v>
      </c>
      <c r="AG41" s="2">
        <f t="shared" si="30"/>
        <v>6860.7917711124546</v>
      </c>
      <c r="AH41" s="2">
        <f t="shared" si="30"/>
        <v>14608.644168146833</v>
      </c>
      <c r="AI41" s="2" t="str">
        <f t="shared" si="30"/>
        <v>N.A.</v>
      </c>
      <c r="AJ41" s="2" t="str">
        <f t="shared" si="30"/>
        <v>N.A.</v>
      </c>
      <c r="AK41" s="2">
        <f t="shared" si="30"/>
        <v>12115.384615384615</v>
      </c>
      <c r="AL41" s="2" t="str">
        <f t="shared" si="30"/>
        <v>N.A.</v>
      </c>
      <c r="AM41" s="2">
        <f t="shared" si="30"/>
        <v>0</v>
      </c>
      <c r="AN41" s="2">
        <f t="shared" si="30"/>
        <v>0</v>
      </c>
      <c r="AO41" s="2" t="str">
        <f t="shared" si="30"/>
        <v>N.A.</v>
      </c>
      <c r="AP41" s="15">
        <f t="shared" si="30"/>
        <v>7362.5707665961518</v>
      </c>
      <c r="AQ41" s="13">
        <f t="shared" si="30"/>
        <v>6907.9027976312018</v>
      </c>
      <c r="AR41" s="14">
        <f t="shared" si="30"/>
        <v>7039.0631175171447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550056</v>
      </c>
      <c r="I42" s="2"/>
      <c r="J42" s="2"/>
      <c r="K42" s="2"/>
      <c r="L42" s="1">
        <f t="shared" si="31"/>
        <v>550056</v>
      </c>
      <c r="M42" s="13">
        <f t="shared" si="31"/>
        <v>0</v>
      </c>
      <c r="N42" s="14">
        <f t="shared" si="32"/>
        <v>550056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164</v>
      </c>
      <c r="X42" s="2">
        <v>0</v>
      </c>
      <c r="Y42" s="2">
        <v>0</v>
      </c>
      <c r="Z42" s="2">
        <v>0</v>
      </c>
      <c r="AA42" s="1">
        <f t="shared" si="33"/>
        <v>164</v>
      </c>
      <c r="AB42" s="13">
        <f t="shared" si="33"/>
        <v>0</v>
      </c>
      <c r="AC42" s="14">
        <f t="shared" si="34"/>
        <v>164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3354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3354</v>
      </c>
      <c r="AQ42" s="13" t="str">
        <f t="shared" si="30"/>
        <v>N.A.</v>
      </c>
      <c r="AR42" s="14">
        <f t="shared" si="30"/>
        <v>3354</v>
      </c>
    </row>
    <row r="43" spans="1:44" ht="15" customHeight="1" thickBot="1" x14ac:dyDescent="0.3">
      <c r="A43" s="4" t="s">
        <v>16</v>
      </c>
      <c r="B43" s="2">
        <v>96048410</v>
      </c>
      <c r="C43" s="2">
        <v>160181630</v>
      </c>
      <c r="D43" s="2">
        <v>32769610</v>
      </c>
      <c r="E43" s="2"/>
      <c r="F43" s="2">
        <v>8256000.0000000009</v>
      </c>
      <c r="G43" s="2">
        <v>10395000</v>
      </c>
      <c r="H43" s="2">
        <v>42534636</v>
      </c>
      <c r="I43" s="2">
        <v>0</v>
      </c>
      <c r="J43" s="2">
        <v>0</v>
      </c>
      <c r="K43" s="2"/>
      <c r="L43" s="1">
        <f t="shared" ref="L43" si="36">B43+D43+F43+H43+J43</f>
        <v>179608656</v>
      </c>
      <c r="M43" s="13">
        <f t="shared" ref="M43" si="37">C43+E43+G43+I43+K43</f>
        <v>170576630</v>
      </c>
      <c r="N43" s="21">
        <f t="shared" ref="N43" si="38">L43+M43</f>
        <v>350185286</v>
      </c>
      <c r="P43" s="4" t="s">
        <v>16</v>
      </c>
      <c r="Q43" s="2">
        <v>16302</v>
      </c>
      <c r="R43" s="2">
        <v>23395</v>
      </c>
      <c r="S43" s="2">
        <v>2541</v>
      </c>
      <c r="T43" s="2">
        <v>0</v>
      </c>
      <c r="U43" s="2">
        <v>1315</v>
      </c>
      <c r="V43" s="2">
        <v>858</v>
      </c>
      <c r="W43" s="2">
        <v>8021</v>
      </c>
      <c r="X43" s="2">
        <v>489</v>
      </c>
      <c r="Y43" s="2">
        <v>2225</v>
      </c>
      <c r="Z43" s="2">
        <v>0</v>
      </c>
      <c r="AA43" s="1">
        <f t="shared" ref="AA43" si="39">Q43+S43+U43+W43+Y43</f>
        <v>30404</v>
      </c>
      <c r="AB43" s="13">
        <f t="shared" ref="AB43" si="40">R43+T43+V43+X43+Z43</f>
        <v>24742</v>
      </c>
      <c r="AC43" s="21">
        <f t="shared" ref="AC43" si="41">AA43+AB43</f>
        <v>55146</v>
      </c>
      <c r="AE43" s="4" t="s">
        <v>16</v>
      </c>
      <c r="AF43" s="2">
        <f t="shared" si="35"/>
        <v>5891.8175683965155</v>
      </c>
      <c r="AG43" s="2">
        <f t="shared" si="30"/>
        <v>6846.8318016670228</v>
      </c>
      <c r="AH43" s="2">
        <f t="shared" si="30"/>
        <v>12896.343959071231</v>
      </c>
      <c r="AI43" s="2" t="str">
        <f t="shared" si="30"/>
        <v>N.A.</v>
      </c>
      <c r="AJ43" s="2">
        <f t="shared" si="30"/>
        <v>6278.3269961977194</v>
      </c>
      <c r="AK43" s="2">
        <f t="shared" si="30"/>
        <v>12115.384615384615</v>
      </c>
      <c r="AL43" s="2">
        <f t="shared" si="30"/>
        <v>5302.9093629223289</v>
      </c>
      <c r="AM43" s="2">
        <f t="shared" si="30"/>
        <v>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5907.4021839231682</v>
      </c>
      <c r="AQ43" s="13">
        <f t="shared" ref="AQ43" si="43">IFERROR(M43/AB43, "N.A.")</f>
        <v>6894.2134831460671</v>
      </c>
      <c r="AR43" s="14">
        <f t="shared" ref="AR43" si="44">IFERROR(N43/AC43, "N.A.")</f>
        <v>6350.1484423167594</v>
      </c>
    </row>
    <row r="44" spans="1:44" ht="15" customHeight="1" thickBot="1" x14ac:dyDescent="0.3">
      <c r="A44" s="5" t="s">
        <v>0</v>
      </c>
      <c r="B44" s="42">
        <f>B43+C43</f>
        <v>256230040</v>
      </c>
      <c r="C44" s="43"/>
      <c r="D44" s="42">
        <f>D43+E43</f>
        <v>32769610</v>
      </c>
      <c r="E44" s="43"/>
      <c r="F44" s="42">
        <f>F43+G43</f>
        <v>18651000</v>
      </c>
      <c r="G44" s="43"/>
      <c r="H44" s="42">
        <f>H43+I43</f>
        <v>42534636</v>
      </c>
      <c r="I44" s="43"/>
      <c r="J44" s="42">
        <f>J43+K43</f>
        <v>0</v>
      </c>
      <c r="K44" s="43"/>
      <c r="L44" s="42">
        <f>L43+M43</f>
        <v>350185286</v>
      </c>
      <c r="M44" s="46"/>
      <c r="N44" s="22">
        <f>B44+D44+F44+H44+J44</f>
        <v>350185286</v>
      </c>
      <c r="P44" s="5" t="s">
        <v>0</v>
      </c>
      <c r="Q44" s="42">
        <f>Q43+R43</f>
        <v>39697</v>
      </c>
      <c r="R44" s="43"/>
      <c r="S44" s="42">
        <f>S43+T43</f>
        <v>2541</v>
      </c>
      <c r="T44" s="43"/>
      <c r="U44" s="42">
        <f>U43+V43</f>
        <v>2173</v>
      </c>
      <c r="V44" s="43"/>
      <c r="W44" s="42">
        <f>W43+X43</f>
        <v>8510</v>
      </c>
      <c r="X44" s="43"/>
      <c r="Y44" s="42">
        <f>Y43+Z43</f>
        <v>2225</v>
      </c>
      <c r="Z44" s="43"/>
      <c r="AA44" s="42">
        <f>AA43+AB43</f>
        <v>55146</v>
      </c>
      <c r="AB44" s="46"/>
      <c r="AC44" s="22">
        <f>Q44+S44+U44+W44+Y44</f>
        <v>55146</v>
      </c>
      <c r="AE44" s="5" t="s">
        <v>0</v>
      </c>
      <c r="AF44" s="44">
        <f>IFERROR(B44/Q44,"N.A.")</f>
        <v>6454.6449353855451</v>
      </c>
      <c r="AG44" s="45"/>
      <c r="AH44" s="44">
        <f>IFERROR(D44/S44,"N.A.")</f>
        <v>12896.343959071231</v>
      </c>
      <c r="AI44" s="45"/>
      <c r="AJ44" s="44">
        <f>IFERROR(F44/U44,"N.A.")</f>
        <v>8583.0648872526453</v>
      </c>
      <c r="AK44" s="45"/>
      <c r="AL44" s="44">
        <f>IFERROR(H44/W44,"N.A.")</f>
        <v>4998.1945945945945</v>
      </c>
      <c r="AM44" s="45"/>
      <c r="AN44" s="44">
        <f>IFERROR(J44/Y44,"N.A.")</f>
        <v>0</v>
      </c>
      <c r="AO44" s="45"/>
      <c r="AP44" s="44">
        <f>IFERROR(L44/AA44,"N.A.")</f>
        <v>6350.1484423167594</v>
      </c>
      <c r="AQ44" s="47"/>
      <c r="AR44" s="16">
        <f>IFERROR(N44/AC44, "N.A.")</f>
        <v>6350.1484423167594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5453530</v>
      </c>
      <c r="C15" s="2"/>
      <c r="D15" s="2"/>
      <c r="E15" s="2"/>
      <c r="F15" s="2"/>
      <c r="G15" s="2"/>
      <c r="H15" s="2">
        <v>20537000</v>
      </c>
      <c r="I15" s="2"/>
      <c r="J15" s="2">
        <v>0</v>
      </c>
      <c r="K15" s="2"/>
      <c r="L15" s="1">
        <f>B15+D15+F15+H15+J15</f>
        <v>25990530</v>
      </c>
      <c r="M15" s="13">
        <f>C15+E15+G15+I15+K15</f>
        <v>0</v>
      </c>
      <c r="N15" s="14">
        <f>L15+M15</f>
        <v>25990530</v>
      </c>
      <c r="P15" s="3" t="s">
        <v>12</v>
      </c>
      <c r="Q15" s="2">
        <v>524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785</v>
      </c>
      <c r="X15" s="2">
        <v>0</v>
      </c>
      <c r="Y15" s="2">
        <v>654</v>
      </c>
      <c r="Z15" s="2">
        <v>0</v>
      </c>
      <c r="AA15" s="1">
        <f>Q15+S15+U15+W15+Y15</f>
        <v>1963</v>
      </c>
      <c r="AB15" s="13">
        <f>R15+T15+V15+X15+Z15</f>
        <v>0</v>
      </c>
      <c r="AC15" s="14">
        <f>AA15+AB15</f>
        <v>1963</v>
      </c>
      <c r="AE15" s="3" t="s">
        <v>12</v>
      </c>
      <c r="AF15" s="2">
        <f>IFERROR(B15/Q15, "N.A.")</f>
        <v>10407.5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26161.783439490446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13240.208863983698</v>
      </c>
      <c r="AQ15" s="13" t="str">
        <f t="shared" si="0"/>
        <v>N.A.</v>
      </c>
      <c r="AR15" s="14">
        <f t="shared" si="0"/>
        <v>13240.208863983698</v>
      </c>
    </row>
    <row r="16" spans="1:44" ht="15" customHeight="1" thickBot="1" x14ac:dyDescent="0.3">
      <c r="A16" s="3" t="s">
        <v>13</v>
      </c>
      <c r="B16" s="2">
        <v>2109150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2109150</v>
      </c>
      <c r="M16" s="13">
        <f t="shared" si="1"/>
        <v>0</v>
      </c>
      <c r="N16" s="14">
        <f t="shared" ref="N16:N18" si="2">L16+M16</f>
        <v>2109150</v>
      </c>
      <c r="P16" s="3" t="s">
        <v>13</v>
      </c>
      <c r="Q16" s="2">
        <v>327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327</v>
      </c>
      <c r="AB16" s="13">
        <f t="shared" si="3"/>
        <v>0</v>
      </c>
      <c r="AC16" s="14">
        <f t="shared" ref="AC16:AC18" si="4">AA16+AB16</f>
        <v>327</v>
      </c>
      <c r="AE16" s="3" t="s">
        <v>13</v>
      </c>
      <c r="AF16" s="2">
        <f t="shared" ref="AF16:AF19" si="5">IFERROR(B16/Q16, "N.A.")</f>
        <v>6450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6450</v>
      </c>
      <c r="AQ16" s="13" t="str">
        <f t="shared" si="0"/>
        <v>N.A.</v>
      </c>
      <c r="AR16" s="14">
        <f t="shared" si="0"/>
        <v>6450</v>
      </c>
    </row>
    <row r="17" spans="1:44" ht="15" customHeight="1" thickBot="1" x14ac:dyDescent="0.3">
      <c r="A17" s="3" t="s">
        <v>14</v>
      </c>
      <c r="B17" s="2">
        <v>18011045</v>
      </c>
      <c r="C17" s="2">
        <v>29443130.000000004</v>
      </c>
      <c r="D17" s="2"/>
      <c r="E17" s="2"/>
      <c r="F17" s="2"/>
      <c r="G17" s="2">
        <v>19493200.000000004</v>
      </c>
      <c r="H17" s="2"/>
      <c r="I17" s="2"/>
      <c r="J17" s="2">
        <v>0</v>
      </c>
      <c r="K17" s="2"/>
      <c r="L17" s="1">
        <f t="shared" si="1"/>
        <v>18011045</v>
      </c>
      <c r="M17" s="13">
        <f t="shared" si="1"/>
        <v>48936330.000000007</v>
      </c>
      <c r="N17" s="14">
        <f t="shared" si="2"/>
        <v>66947375.000000007</v>
      </c>
      <c r="P17" s="3" t="s">
        <v>14</v>
      </c>
      <c r="Q17" s="2">
        <v>2618</v>
      </c>
      <c r="R17" s="2">
        <v>3205</v>
      </c>
      <c r="S17" s="2">
        <v>0</v>
      </c>
      <c r="T17" s="2">
        <v>0</v>
      </c>
      <c r="U17" s="2">
        <v>0</v>
      </c>
      <c r="V17" s="2">
        <v>916</v>
      </c>
      <c r="W17" s="2">
        <v>0</v>
      </c>
      <c r="X17" s="2">
        <v>0</v>
      </c>
      <c r="Y17" s="2">
        <v>131</v>
      </c>
      <c r="Z17" s="2">
        <v>0</v>
      </c>
      <c r="AA17" s="1">
        <f t="shared" si="3"/>
        <v>2749</v>
      </c>
      <c r="AB17" s="13">
        <f t="shared" si="3"/>
        <v>4121</v>
      </c>
      <c r="AC17" s="14">
        <f t="shared" si="4"/>
        <v>6870</v>
      </c>
      <c r="AE17" s="3" t="s">
        <v>14</v>
      </c>
      <c r="AF17" s="2">
        <f t="shared" si="5"/>
        <v>6879.6963330786857</v>
      </c>
      <c r="AG17" s="2">
        <f t="shared" si="0"/>
        <v>9186.624024961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21280.786026200876</v>
      </c>
      <c r="AL17" s="2" t="str">
        <f t="shared" si="0"/>
        <v>N.A.</v>
      </c>
      <c r="AM17" s="2" t="str">
        <f t="shared" si="0"/>
        <v>N.A.</v>
      </c>
      <c r="AN17" s="2">
        <f t="shared" si="0"/>
        <v>0</v>
      </c>
      <c r="AO17" s="2" t="str">
        <f t="shared" si="0"/>
        <v>N.A.</v>
      </c>
      <c r="AP17" s="15">
        <f t="shared" si="0"/>
        <v>6551.8534012368136</v>
      </c>
      <c r="AQ17" s="13">
        <f t="shared" si="0"/>
        <v>11874.867750545985</v>
      </c>
      <c r="AR17" s="14">
        <f t="shared" si="0"/>
        <v>9744.8871906841341</v>
      </c>
    </row>
    <row r="18" spans="1:44" ht="15" customHeight="1" thickBot="1" x14ac:dyDescent="0.3">
      <c r="A18" s="3" t="s">
        <v>15</v>
      </c>
      <c r="B18" s="2">
        <v>2358000</v>
      </c>
      <c r="C18" s="2"/>
      <c r="D18" s="2"/>
      <c r="E18" s="2"/>
      <c r="F18" s="2"/>
      <c r="G18" s="2">
        <v>6196300</v>
      </c>
      <c r="H18" s="2">
        <v>1408250</v>
      </c>
      <c r="I18" s="2"/>
      <c r="J18" s="2"/>
      <c r="K18" s="2"/>
      <c r="L18" s="1">
        <f t="shared" si="1"/>
        <v>3766250</v>
      </c>
      <c r="M18" s="13">
        <f t="shared" si="1"/>
        <v>6196300</v>
      </c>
      <c r="N18" s="14">
        <f t="shared" si="2"/>
        <v>9962550</v>
      </c>
      <c r="P18" s="3" t="s">
        <v>15</v>
      </c>
      <c r="Q18" s="2">
        <v>131</v>
      </c>
      <c r="R18" s="2">
        <v>0</v>
      </c>
      <c r="S18" s="2">
        <v>0</v>
      </c>
      <c r="T18" s="2">
        <v>0</v>
      </c>
      <c r="U18" s="2">
        <v>0</v>
      </c>
      <c r="V18" s="2">
        <v>262</v>
      </c>
      <c r="W18" s="2">
        <v>131</v>
      </c>
      <c r="X18" s="2">
        <v>0</v>
      </c>
      <c r="Y18" s="2">
        <v>0</v>
      </c>
      <c r="Z18" s="2">
        <v>0</v>
      </c>
      <c r="AA18" s="1">
        <f t="shared" si="3"/>
        <v>262</v>
      </c>
      <c r="AB18" s="13">
        <f t="shared" si="3"/>
        <v>262</v>
      </c>
      <c r="AC18" s="21">
        <f t="shared" si="4"/>
        <v>524</v>
      </c>
      <c r="AE18" s="3" t="s">
        <v>15</v>
      </c>
      <c r="AF18" s="2">
        <f t="shared" si="5"/>
        <v>18000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23650</v>
      </c>
      <c r="AL18" s="2">
        <f t="shared" si="0"/>
        <v>10750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14375</v>
      </c>
      <c r="AQ18" s="13">
        <f t="shared" si="0"/>
        <v>23650</v>
      </c>
      <c r="AR18" s="14">
        <f t="shared" si="0"/>
        <v>19012.5</v>
      </c>
    </row>
    <row r="19" spans="1:44" ht="15" customHeight="1" thickBot="1" x14ac:dyDescent="0.3">
      <c r="A19" s="4" t="s">
        <v>16</v>
      </c>
      <c r="B19" s="2">
        <v>27931724.999999996</v>
      </c>
      <c r="C19" s="2">
        <v>29443130.000000004</v>
      </c>
      <c r="D19" s="2"/>
      <c r="E19" s="2"/>
      <c r="F19" s="2"/>
      <c r="G19" s="2">
        <v>25689500</v>
      </c>
      <c r="H19" s="2">
        <v>21945250</v>
      </c>
      <c r="I19" s="2"/>
      <c r="J19" s="2">
        <v>0</v>
      </c>
      <c r="K19" s="2"/>
      <c r="L19" s="1">
        <f t="shared" ref="L19" si="6">B19+D19+F19+H19+J19</f>
        <v>49876975</v>
      </c>
      <c r="M19" s="13">
        <f t="shared" ref="M19" si="7">C19+E19+G19+I19+K19</f>
        <v>55132630</v>
      </c>
      <c r="N19" s="21">
        <f t="shared" ref="N19" si="8">L19+M19</f>
        <v>105009605</v>
      </c>
      <c r="P19" s="4" t="s">
        <v>16</v>
      </c>
      <c r="Q19" s="2">
        <v>3600</v>
      </c>
      <c r="R19" s="2">
        <v>3205</v>
      </c>
      <c r="S19" s="2">
        <v>0</v>
      </c>
      <c r="T19" s="2">
        <v>0</v>
      </c>
      <c r="U19" s="2">
        <v>0</v>
      </c>
      <c r="V19" s="2">
        <v>1178</v>
      </c>
      <c r="W19" s="2">
        <v>916</v>
      </c>
      <c r="X19" s="2">
        <v>0</v>
      </c>
      <c r="Y19" s="2">
        <v>785</v>
      </c>
      <c r="Z19" s="2">
        <v>0</v>
      </c>
      <c r="AA19" s="1">
        <f t="shared" ref="AA19" si="9">Q19+S19+U19+W19+Y19</f>
        <v>5301</v>
      </c>
      <c r="AB19" s="13">
        <f t="shared" ref="AB19" si="10">R19+T19+V19+X19+Z19</f>
        <v>4383</v>
      </c>
      <c r="AC19" s="14">
        <f t="shared" ref="AC19" si="11">AA19+AB19</f>
        <v>9684</v>
      </c>
      <c r="AE19" s="4" t="s">
        <v>16</v>
      </c>
      <c r="AF19" s="2">
        <f t="shared" si="5"/>
        <v>7758.8124999999991</v>
      </c>
      <c r="AG19" s="2">
        <f t="shared" si="0"/>
        <v>9186.624024961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>
        <f t="shared" si="0"/>
        <v>21807.72495755518</v>
      </c>
      <c r="AL19" s="2">
        <f t="shared" si="0"/>
        <v>23957.696506550219</v>
      </c>
      <c r="AM19" s="2" t="str">
        <f t="shared" si="0"/>
        <v>N.A.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9408.9747217506138</v>
      </c>
      <c r="AQ19" s="13">
        <f t="shared" ref="AQ19" si="13">IFERROR(M19/AB19, "N.A.")</f>
        <v>12578.742870180242</v>
      </c>
      <c r="AR19" s="14">
        <f t="shared" ref="AR19" si="14">IFERROR(N19/AC19, "N.A.")</f>
        <v>10843.618855844692</v>
      </c>
    </row>
    <row r="20" spans="1:44" ht="15" customHeight="1" thickBot="1" x14ac:dyDescent="0.3">
      <c r="A20" s="5" t="s">
        <v>0</v>
      </c>
      <c r="B20" s="42">
        <f>B19+C19</f>
        <v>57374855</v>
      </c>
      <c r="C20" s="43"/>
      <c r="D20" s="42">
        <f>D19+E19</f>
        <v>0</v>
      </c>
      <c r="E20" s="43"/>
      <c r="F20" s="42">
        <f>F19+G19</f>
        <v>25689500</v>
      </c>
      <c r="G20" s="43"/>
      <c r="H20" s="42">
        <f>H19+I19</f>
        <v>21945250</v>
      </c>
      <c r="I20" s="43"/>
      <c r="J20" s="42">
        <f>J19+K19</f>
        <v>0</v>
      </c>
      <c r="K20" s="43"/>
      <c r="L20" s="42">
        <f>L19+M19</f>
        <v>105009605</v>
      </c>
      <c r="M20" s="46"/>
      <c r="N20" s="22">
        <f>B20+D20+F20+H20+J20</f>
        <v>105009605</v>
      </c>
      <c r="P20" s="5" t="s">
        <v>0</v>
      </c>
      <c r="Q20" s="42">
        <f>Q19+R19</f>
        <v>6805</v>
      </c>
      <c r="R20" s="43"/>
      <c r="S20" s="42">
        <f>S19+T19</f>
        <v>0</v>
      </c>
      <c r="T20" s="43"/>
      <c r="U20" s="42">
        <f>U19+V19</f>
        <v>1178</v>
      </c>
      <c r="V20" s="43"/>
      <c r="W20" s="42">
        <f>W19+X19</f>
        <v>916</v>
      </c>
      <c r="X20" s="43"/>
      <c r="Y20" s="42">
        <f>Y19+Z19</f>
        <v>785</v>
      </c>
      <c r="Z20" s="43"/>
      <c r="AA20" s="42">
        <f>AA19+AB19</f>
        <v>9684</v>
      </c>
      <c r="AB20" s="46"/>
      <c r="AC20" s="23">
        <f>Q20+S20+U20+W20+Y20</f>
        <v>9684</v>
      </c>
      <c r="AE20" s="5" t="s">
        <v>0</v>
      </c>
      <c r="AF20" s="44">
        <f>IFERROR(B20/Q20,"N.A.")</f>
        <v>8431.2792064658333</v>
      </c>
      <c r="AG20" s="45"/>
      <c r="AH20" s="44" t="str">
        <f>IFERROR(D20/S20,"N.A.")</f>
        <v>N.A.</v>
      </c>
      <c r="AI20" s="45"/>
      <c r="AJ20" s="44">
        <f>IFERROR(F20/U20,"N.A.")</f>
        <v>21807.72495755518</v>
      </c>
      <c r="AK20" s="45"/>
      <c r="AL20" s="44">
        <f>IFERROR(H20/W20,"N.A.")</f>
        <v>23957.696506550219</v>
      </c>
      <c r="AM20" s="45"/>
      <c r="AN20" s="44">
        <f>IFERROR(J20/Y20,"N.A.")</f>
        <v>0</v>
      </c>
      <c r="AO20" s="45"/>
      <c r="AP20" s="44">
        <f>IFERROR(L20/AA20,"N.A.")</f>
        <v>10843.618855844692</v>
      </c>
      <c r="AQ20" s="47"/>
      <c r="AR20" s="16">
        <f>IFERROR(N20/AC20, "N.A.")</f>
        <v>10843.618855844692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5115550</v>
      </c>
      <c r="C27" s="2"/>
      <c r="D27" s="2"/>
      <c r="E27" s="2"/>
      <c r="F27" s="2"/>
      <c r="G27" s="2"/>
      <c r="H27" s="2">
        <v>19620000</v>
      </c>
      <c r="I27" s="2"/>
      <c r="J27" s="2"/>
      <c r="K27" s="2"/>
      <c r="L27" s="1">
        <f>B27+D27+F27+H27+J27</f>
        <v>24735550</v>
      </c>
      <c r="M27" s="13">
        <f>C27+E27+G27+I27+K27</f>
        <v>0</v>
      </c>
      <c r="N27" s="14">
        <f>L27+M27</f>
        <v>24735550</v>
      </c>
      <c r="P27" s="3" t="s">
        <v>12</v>
      </c>
      <c r="Q27" s="2">
        <v>393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654</v>
      </c>
      <c r="X27" s="2">
        <v>0</v>
      </c>
      <c r="Y27" s="2">
        <v>0</v>
      </c>
      <c r="Z27" s="2">
        <v>0</v>
      </c>
      <c r="AA27" s="1">
        <f>Q27+S27+U27+W27+Y27</f>
        <v>1047</v>
      </c>
      <c r="AB27" s="13">
        <f>R27+T27+V27+X27+Z27</f>
        <v>0</v>
      </c>
      <c r="AC27" s="14">
        <f>AA27+AB27</f>
        <v>1047</v>
      </c>
      <c r="AE27" s="3" t="s">
        <v>12</v>
      </c>
      <c r="AF27" s="2">
        <f>IFERROR(B27/Q27, "N.A.")</f>
        <v>13016.666666666666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30000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23625.167144221585</v>
      </c>
      <c r="AQ27" s="13" t="str">
        <f t="shared" si="15"/>
        <v>N.A.</v>
      </c>
      <c r="AR27" s="14">
        <f t="shared" si="15"/>
        <v>23625.167144221585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16997105</v>
      </c>
      <c r="C29" s="2">
        <v>17771100</v>
      </c>
      <c r="D29" s="2"/>
      <c r="E29" s="2"/>
      <c r="F29" s="2"/>
      <c r="G29" s="2">
        <v>11056600</v>
      </c>
      <c r="H29" s="2"/>
      <c r="I29" s="2"/>
      <c r="J29" s="2"/>
      <c r="K29" s="2"/>
      <c r="L29" s="1">
        <f t="shared" si="16"/>
        <v>16997105</v>
      </c>
      <c r="M29" s="13">
        <f t="shared" si="16"/>
        <v>28827700</v>
      </c>
      <c r="N29" s="14">
        <f t="shared" si="17"/>
        <v>45824805</v>
      </c>
      <c r="P29" s="3" t="s">
        <v>14</v>
      </c>
      <c r="Q29" s="2">
        <v>2029</v>
      </c>
      <c r="R29" s="2">
        <v>1766</v>
      </c>
      <c r="S29" s="2">
        <v>0</v>
      </c>
      <c r="T29" s="2">
        <v>0</v>
      </c>
      <c r="U29" s="2">
        <v>0</v>
      </c>
      <c r="V29" s="2">
        <v>589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2029</v>
      </c>
      <c r="AB29" s="13">
        <f t="shared" si="18"/>
        <v>2355</v>
      </c>
      <c r="AC29" s="14">
        <f t="shared" si="19"/>
        <v>4384</v>
      </c>
      <c r="AE29" s="3" t="s">
        <v>14</v>
      </c>
      <c r="AF29" s="2">
        <f t="shared" si="20"/>
        <v>8377.0847708230649</v>
      </c>
      <c r="AG29" s="2">
        <f t="shared" si="15"/>
        <v>10062.91053227633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18771.816638370117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8377.0847708230649</v>
      </c>
      <c r="AQ29" s="13">
        <f t="shared" si="15"/>
        <v>12241.061571125265</v>
      </c>
      <c r="AR29" s="14">
        <f t="shared" si="15"/>
        <v>10452.73836678832</v>
      </c>
    </row>
    <row r="30" spans="1:44" ht="15" customHeight="1" thickBot="1" x14ac:dyDescent="0.3">
      <c r="A30" s="3" t="s">
        <v>15</v>
      </c>
      <c r="B30" s="2">
        <v>2358000</v>
      </c>
      <c r="C30" s="2"/>
      <c r="D30" s="2"/>
      <c r="E30" s="2"/>
      <c r="F30" s="2"/>
      <c r="G30" s="2">
        <v>6196300</v>
      </c>
      <c r="H30" s="2">
        <v>1408250</v>
      </c>
      <c r="I30" s="2"/>
      <c r="J30" s="2"/>
      <c r="K30" s="2"/>
      <c r="L30" s="1">
        <f t="shared" si="16"/>
        <v>3766250</v>
      </c>
      <c r="M30" s="13">
        <f t="shared" si="16"/>
        <v>6196300</v>
      </c>
      <c r="N30" s="14">
        <f t="shared" si="17"/>
        <v>9962550</v>
      </c>
      <c r="P30" s="3" t="s">
        <v>15</v>
      </c>
      <c r="Q30" s="2">
        <v>131</v>
      </c>
      <c r="R30" s="2">
        <v>0</v>
      </c>
      <c r="S30" s="2">
        <v>0</v>
      </c>
      <c r="T30" s="2">
        <v>0</v>
      </c>
      <c r="U30" s="2">
        <v>0</v>
      </c>
      <c r="V30" s="2">
        <v>262</v>
      </c>
      <c r="W30" s="2">
        <v>131</v>
      </c>
      <c r="X30" s="2">
        <v>0</v>
      </c>
      <c r="Y30" s="2">
        <v>0</v>
      </c>
      <c r="Z30" s="2">
        <v>0</v>
      </c>
      <c r="AA30" s="1">
        <f t="shared" si="18"/>
        <v>262</v>
      </c>
      <c r="AB30" s="13">
        <f t="shared" si="18"/>
        <v>262</v>
      </c>
      <c r="AC30" s="21">
        <f t="shared" si="19"/>
        <v>524</v>
      </c>
      <c r="AE30" s="3" t="s">
        <v>15</v>
      </c>
      <c r="AF30" s="2">
        <f t="shared" si="20"/>
        <v>18000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23650</v>
      </c>
      <c r="AL30" s="2">
        <f t="shared" si="15"/>
        <v>10750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14375</v>
      </c>
      <c r="AQ30" s="13">
        <f t="shared" si="15"/>
        <v>23650</v>
      </c>
      <c r="AR30" s="14">
        <f t="shared" si="15"/>
        <v>19012.5</v>
      </c>
    </row>
    <row r="31" spans="1:44" ht="15" customHeight="1" thickBot="1" x14ac:dyDescent="0.3">
      <c r="A31" s="4" t="s">
        <v>16</v>
      </c>
      <c r="B31" s="2">
        <v>24470655</v>
      </c>
      <c r="C31" s="2">
        <v>17771100</v>
      </c>
      <c r="D31" s="2"/>
      <c r="E31" s="2"/>
      <c r="F31" s="2"/>
      <c r="G31" s="2">
        <v>17252900</v>
      </c>
      <c r="H31" s="2">
        <v>21028250</v>
      </c>
      <c r="I31" s="2"/>
      <c r="J31" s="2"/>
      <c r="K31" s="2"/>
      <c r="L31" s="1">
        <f t="shared" ref="L31" si="21">B31+D31+F31+H31+J31</f>
        <v>45498905</v>
      </c>
      <c r="M31" s="13">
        <f t="shared" ref="M31" si="22">C31+E31+G31+I31+K31</f>
        <v>35024000</v>
      </c>
      <c r="N31" s="21">
        <f t="shared" ref="N31" si="23">L31+M31</f>
        <v>80522905</v>
      </c>
      <c r="P31" s="4" t="s">
        <v>16</v>
      </c>
      <c r="Q31" s="2">
        <v>2553</v>
      </c>
      <c r="R31" s="2">
        <v>1766</v>
      </c>
      <c r="S31" s="2">
        <v>0</v>
      </c>
      <c r="T31" s="2">
        <v>0</v>
      </c>
      <c r="U31" s="2">
        <v>0</v>
      </c>
      <c r="V31" s="2">
        <v>851</v>
      </c>
      <c r="W31" s="2">
        <v>785</v>
      </c>
      <c r="X31" s="2">
        <v>0</v>
      </c>
      <c r="Y31" s="2">
        <v>0</v>
      </c>
      <c r="Z31" s="2">
        <v>0</v>
      </c>
      <c r="AA31" s="1">
        <f t="shared" ref="AA31" si="24">Q31+S31+U31+W31+Y31</f>
        <v>3338</v>
      </c>
      <c r="AB31" s="13">
        <f t="shared" ref="AB31" si="25">R31+T31+V31+X31+Z31</f>
        <v>2617</v>
      </c>
      <c r="AC31" s="14">
        <f t="shared" ref="AC31" si="26">AA31+AB31</f>
        <v>5955</v>
      </c>
      <c r="AE31" s="4" t="s">
        <v>16</v>
      </c>
      <c r="AF31" s="2">
        <f t="shared" si="20"/>
        <v>9585.0587544065802</v>
      </c>
      <c r="AG31" s="2">
        <f t="shared" si="15"/>
        <v>10062.91053227633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>
        <f t="shared" si="15"/>
        <v>20273.678025851939</v>
      </c>
      <c r="AL31" s="2">
        <f t="shared" si="15"/>
        <v>26787.579617834395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13630.588675853805</v>
      </c>
      <c r="AQ31" s="13">
        <f t="shared" ref="AQ31" si="28">IFERROR(M31/AB31, "N.A.")</f>
        <v>13383.26327856324</v>
      </c>
      <c r="AR31" s="14">
        <f t="shared" ref="AR31" si="29">IFERROR(N31/AC31, "N.A.")</f>
        <v>13521.898404701931</v>
      </c>
    </row>
    <row r="32" spans="1:44" ht="15" customHeight="1" thickBot="1" x14ac:dyDescent="0.3">
      <c r="A32" s="5" t="s">
        <v>0</v>
      </c>
      <c r="B32" s="42">
        <f>B31+C31</f>
        <v>42241755</v>
      </c>
      <c r="C32" s="43"/>
      <c r="D32" s="42">
        <f>D31+E31</f>
        <v>0</v>
      </c>
      <c r="E32" s="43"/>
      <c r="F32" s="42">
        <f>F31+G31</f>
        <v>17252900</v>
      </c>
      <c r="G32" s="43"/>
      <c r="H32" s="42">
        <f>H31+I31</f>
        <v>21028250</v>
      </c>
      <c r="I32" s="43"/>
      <c r="J32" s="42">
        <f>J31+K31</f>
        <v>0</v>
      </c>
      <c r="K32" s="43"/>
      <c r="L32" s="42">
        <f>L31+M31</f>
        <v>80522905</v>
      </c>
      <c r="M32" s="46"/>
      <c r="N32" s="22">
        <f>B32+D32+F32+H32+J32</f>
        <v>80522905</v>
      </c>
      <c r="P32" s="5" t="s">
        <v>0</v>
      </c>
      <c r="Q32" s="42">
        <f>Q31+R31</f>
        <v>4319</v>
      </c>
      <c r="R32" s="43"/>
      <c r="S32" s="42">
        <f>S31+T31</f>
        <v>0</v>
      </c>
      <c r="T32" s="43"/>
      <c r="U32" s="42">
        <f>U31+V31</f>
        <v>851</v>
      </c>
      <c r="V32" s="43"/>
      <c r="W32" s="42">
        <f>W31+X31</f>
        <v>785</v>
      </c>
      <c r="X32" s="43"/>
      <c r="Y32" s="42">
        <f>Y31+Z31</f>
        <v>0</v>
      </c>
      <c r="Z32" s="43"/>
      <c r="AA32" s="42">
        <f>AA31+AB31</f>
        <v>5955</v>
      </c>
      <c r="AB32" s="46"/>
      <c r="AC32" s="23">
        <f>Q32+S32+U32+W32+Y32</f>
        <v>5955</v>
      </c>
      <c r="AE32" s="5" t="s">
        <v>0</v>
      </c>
      <c r="AF32" s="44">
        <f>IFERROR(B32/Q32,"N.A.")</f>
        <v>9780.4480203750863</v>
      </c>
      <c r="AG32" s="45"/>
      <c r="AH32" s="44" t="str">
        <f>IFERROR(D32/S32,"N.A.")</f>
        <v>N.A.</v>
      </c>
      <c r="AI32" s="45"/>
      <c r="AJ32" s="44">
        <f>IFERROR(F32/U32,"N.A.")</f>
        <v>20273.678025851939</v>
      </c>
      <c r="AK32" s="45"/>
      <c r="AL32" s="44">
        <f>IFERROR(H32/W32,"N.A.")</f>
        <v>26787.579617834395</v>
      </c>
      <c r="AM32" s="45"/>
      <c r="AN32" s="44" t="str">
        <f>IFERROR(J32/Y32,"N.A.")</f>
        <v>N.A.</v>
      </c>
      <c r="AO32" s="45"/>
      <c r="AP32" s="44">
        <f>IFERROR(L32/AA32,"N.A.")</f>
        <v>13521.898404701931</v>
      </c>
      <c r="AQ32" s="47"/>
      <c r="AR32" s="16">
        <f>IFERROR(N32/AC32, "N.A.")</f>
        <v>13521.898404701931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337980</v>
      </c>
      <c r="C39" s="2"/>
      <c r="D39" s="2"/>
      <c r="E39" s="2"/>
      <c r="F39" s="2"/>
      <c r="G39" s="2"/>
      <c r="H39" s="2">
        <v>917000</v>
      </c>
      <c r="I39" s="2"/>
      <c r="J39" s="2">
        <v>0</v>
      </c>
      <c r="K39" s="2"/>
      <c r="L39" s="1">
        <f>B39+D39+F39+H39+J39</f>
        <v>1254980</v>
      </c>
      <c r="M39" s="13">
        <f>C39+E39+G39+I39+K39</f>
        <v>0</v>
      </c>
      <c r="N39" s="14">
        <f>L39+M39</f>
        <v>1254980</v>
      </c>
      <c r="P39" s="3" t="s">
        <v>12</v>
      </c>
      <c r="Q39" s="2">
        <v>131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131</v>
      </c>
      <c r="X39" s="2">
        <v>0</v>
      </c>
      <c r="Y39" s="2">
        <v>654</v>
      </c>
      <c r="Z39" s="2">
        <v>0</v>
      </c>
      <c r="AA39" s="1">
        <f>Q39+S39+U39+W39+Y39</f>
        <v>916</v>
      </c>
      <c r="AB39" s="13">
        <f>R39+T39+V39+X39+Z39</f>
        <v>0</v>
      </c>
      <c r="AC39" s="14">
        <f>AA39+AB39</f>
        <v>916</v>
      </c>
      <c r="AE39" s="3" t="s">
        <v>12</v>
      </c>
      <c r="AF39" s="2">
        <f>IFERROR(B39/Q39, "N.A.")</f>
        <v>2580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7000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1370.0655021834061</v>
      </c>
      <c r="AQ39" s="13" t="str">
        <f t="shared" si="30"/>
        <v>N.A.</v>
      </c>
      <c r="AR39" s="14">
        <f t="shared" si="30"/>
        <v>1370.0655021834061</v>
      </c>
    </row>
    <row r="40" spans="1:44" ht="15" customHeight="1" thickBot="1" x14ac:dyDescent="0.3">
      <c r="A40" s="3" t="s">
        <v>13</v>
      </c>
      <c r="B40" s="2">
        <v>2109150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2109150</v>
      </c>
      <c r="M40" s="13">
        <f t="shared" si="31"/>
        <v>0</v>
      </c>
      <c r="N40" s="14">
        <f t="shared" ref="N40:N42" si="32">L40+M40</f>
        <v>2109150</v>
      </c>
      <c r="P40" s="3" t="s">
        <v>13</v>
      </c>
      <c r="Q40" s="2">
        <v>327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327</v>
      </c>
      <c r="AB40" s="13">
        <f t="shared" si="33"/>
        <v>0</v>
      </c>
      <c r="AC40" s="14">
        <f t="shared" ref="AC40:AC42" si="34">AA40+AB40</f>
        <v>327</v>
      </c>
      <c r="AE40" s="3" t="s">
        <v>13</v>
      </c>
      <c r="AF40" s="2">
        <f t="shared" ref="AF40:AF43" si="35">IFERROR(B40/Q40, "N.A.")</f>
        <v>6450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6450</v>
      </c>
      <c r="AQ40" s="13" t="str">
        <f t="shared" si="30"/>
        <v>N.A.</v>
      </c>
      <c r="AR40" s="14">
        <f t="shared" si="30"/>
        <v>6450</v>
      </c>
    </row>
    <row r="41" spans="1:44" ht="15" customHeight="1" thickBot="1" x14ac:dyDescent="0.3">
      <c r="A41" s="3" t="s">
        <v>14</v>
      </c>
      <c r="B41" s="2">
        <v>1013940</v>
      </c>
      <c r="C41" s="2">
        <v>11672030</v>
      </c>
      <c r="D41" s="2"/>
      <c r="E41" s="2"/>
      <c r="F41" s="2"/>
      <c r="G41" s="2">
        <v>8436600</v>
      </c>
      <c r="H41" s="2"/>
      <c r="I41" s="2"/>
      <c r="J41" s="2">
        <v>0</v>
      </c>
      <c r="K41" s="2"/>
      <c r="L41" s="1">
        <f t="shared" si="31"/>
        <v>1013940</v>
      </c>
      <c r="M41" s="13">
        <f t="shared" si="31"/>
        <v>20108630</v>
      </c>
      <c r="N41" s="14">
        <f t="shared" si="32"/>
        <v>21122570</v>
      </c>
      <c r="P41" s="3" t="s">
        <v>14</v>
      </c>
      <c r="Q41" s="2">
        <v>589</v>
      </c>
      <c r="R41" s="2">
        <v>1439</v>
      </c>
      <c r="S41" s="2">
        <v>0</v>
      </c>
      <c r="T41" s="2">
        <v>0</v>
      </c>
      <c r="U41" s="2">
        <v>0</v>
      </c>
      <c r="V41" s="2">
        <v>327</v>
      </c>
      <c r="W41" s="2">
        <v>0</v>
      </c>
      <c r="X41" s="2">
        <v>0</v>
      </c>
      <c r="Y41" s="2">
        <v>131</v>
      </c>
      <c r="Z41" s="2">
        <v>0</v>
      </c>
      <c r="AA41" s="1">
        <f t="shared" si="33"/>
        <v>720</v>
      </c>
      <c r="AB41" s="13">
        <f t="shared" si="33"/>
        <v>1766</v>
      </c>
      <c r="AC41" s="14">
        <f t="shared" si="34"/>
        <v>2486</v>
      </c>
      <c r="AE41" s="3" t="s">
        <v>14</v>
      </c>
      <c r="AF41" s="2">
        <f t="shared" si="35"/>
        <v>1721.4601018675721</v>
      </c>
      <c r="AG41" s="2">
        <f t="shared" si="30"/>
        <v>8111.2091730368311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25800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1408.25</v>
      </c>
      <c r="AQ41" s="13">
        <f t="shared" si="30"/>
        <v>11386.540203850509</v>
      </c>
      <c r="AR41" s="14">
        <f t="shared" si="30"/>
        <v>8496.6090104585674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3461070</v>
      </c>
      <c r="C43" s="2">
        <v>11672030</v>
      </c>
      <c r="D43" s="2"/>
      <c r="E43" s="2"/>
      <c r="F43" s="2"/>
      <c r="G43" s="2">
        <v>8436600</v>
      </c>
      <c r="H43" s="2">
        <v>917000</v>
      </c>
      <c r="I43" s="2"/>
      <c r="J43" s="2">
        <v>0</v>
      </c>
      <c r="K43" s="2"/>
      <c r="L43" s="1">
        <f t="shared" ref="L43" si="36">B43+D43+F43+H43+J43</f>
        <v>4378070</v>
      </c>
      <c r="M43" s="13">
        <f t="shared" ref="M43" si="37">C43+E43+G43+I43+K43</f>
        <v>20108630</v>
      </c>
      <c r="N43" s="21">
        <f t="shared" ref="N43" si="38">L43+M43</f>
        <v>24486700</v>
      </c>
      <c r="P43" s="4" t="s">
        <v>16</v>
      </c>
      <c r="Q43" s="2">
        <v>1047</v>
      </c>
      <c r="R43" s="2">
        <v>1439</v>
      </c>
      <c r="S43" s="2">
        <v>0</v>
      </c>
      <c r="T43" s="2">
        <v>0</v>
      </c>
      <c r="U43" s="2">
        <v>0</v>
      </c>
      <c r="V43" s="2">
        <v>327</v>
      </c>
      <c r="W43" s="2">
        <v>131</v>
      </c>
      <c r="X43" s="2">
        <v>0</v>
      </c>
      <c r="Y43" s="2">
        <v>785</v>
      </c>
      <c r="Z43" s="2">
        <v>0</v>
      </c>
      <c r="AA43" s="1">
        <f t="shared" ref="AA43" si="39">Q43+S43+U43+W43+Y43</f>
        <v>1963</v>
      </c>
      <c r="AB43" s="13">
        <f t="shared" ref="AB43" si="40">R43+T43+V43+X43+Z43</f>
        <v>1766</v>
      </c>
      <c r="AC43" s="21">
        <f t="shared" ref="AC43" si="41">AA43+AB43</f>
        <v>3729</v>
      </c>
      <c r="AE43" s="4" t="s">
        <v>16</v>
      </c>
      <c r="AF43" s="2">
        <f t="shared" si="35"/>
        <v>3305.702005730659</v>
      </c>
      <c r="AG43" s="2">
        <f t="shared" si="30"/>
        <v>8111.2091730368311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25800</v>
      </c>
      <c r="AL43" s="2">
        <f t="shared" si="30"/>
        <v>7000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2230.2954661232807</v>
      </c>
      <c r="AQ43" s="13">
        <f t="shared" ref="AQ43" si="43">IFERROR(M43/AB43, "N.A.")</f>
        <v>11386.540203850509</v>
      </c>
      <c r="AR43" s="14">
        <f t="shared" ref="AR43" si="44">IFERROR(N43/AC43, "N.A.")</f>
        <v>6566.5593993027624</v>
      </c>
    </row>
    <row r="44" spans="1:44" ht="15" customHeight="1" thickBot="1" x14ac:dyDescent="0.3">
      <c r="A44" s="5" t="s">
        <v>0</v>
      </c>
      <c r="B44" s="42">
        <f>B43+C43</f>
        <v>15133100</v>
      </c>
      <c r="C44" s="43"/>
      <c r="D44" s="42">
        <f>D43+E43</f>
        <v>0</v>
      </c>
      <c r="E44" s="43"/>
      <c r="F44" s="42">
        <f>F43+G43</f>
        <v>8436600</v>
      </c>
      <c r="G44" s="43"/>
      <c r="H44" s="42">
        <f>H43+I43</f>
        <v>917000</v>
      </c>
      <c r="I44" s="43"/>
      <c r="J44" s="42">
        <f>J43+K43</f>
        <v>0</v>
      </c>
      <c r="K44" s="43"/>
      <c r="L44" s="42">
        <f>L43+M43</f>
        <v>24486700</v>
      </c>
      <c r="M44" s="46"/>
      <c r="N44" s="22">
        <f>B44+D44+F44+H44+J44</f>
        <v>24486700</v>
      </c>
      <c r="P44" s="5" t="s">
        <v>0</v>
      </c>
      <c r="Q44" s="42">
        <f>Q43+R43</f>
        <v>2486</v>
      </c>
      <c r="R44" s="43"/>
      <c r="S44" s="42">
        <f>S43+T43</f>
        <v>0</v>
      </c>
      <c r="T44" s="43"/>
      <c r="U44" s="42">
        <f>U43+V43</f>
        <v>327</v>
      </c>
      <c r="V44" s="43"/>
      <c r="W44" s="42">
        <f>W43+X43</f>
        <v>131</v>
      </c>
      <c r="X44" s="43"/>
      <c r="Y44" s="42">
        <f>Y43+Z43</f>
        <v>785</v>
      </c>
      <c r="Z44" s="43"/>
      <c r="AA44" s="42">
        <f>AA43+AB43</f>
        <v>3729</v>
      </c>
      <c r="AB44" s="46"/>
      <c r="AC44" s="22">
        <f>Q44+S44+U44+W44+Y44</f>
        <v>3729</v>
      </c>
      <c r="AE44" s="5" t="s">
        <v>0</v>
      </c>
      <c r="AF44" s="44">
        <f>IFERROR(B44/Q44,"N.A.")</f>
        <v>6087.3290426387775</v>
      </c>
      <c r="AG44" s="45"/>
      <c r="AH44" s="44" t="str">
        <f>IFERROR(D44/S44,"N.A.")</f>
        <v>N.A.</v>
      </c>
      <c r="AI44" s="45"/>
      <c r="AJ44" s="44">
        <f>IFERROR(F44/U44,"N.A.")</f>
        <v>25800</v>
      </c>
      <c r="AK44" s="45"/>
      <c r="AL44" s="44">
        <f>IFERROR(H44/W44,"N.A.")</f>
        <v>7000</v>
      </c>
      <c r="AM44" s="45"/>
      <c r="AN44" s="44">
        <f>IFERROR(J44/Y44,"N.A.")</f>
        <v>0</v>
      </c>
      <c r="AO44" s="45"/>
      <c r="AP44" s="44">
        <f>IFERROR(L44/AA44,"N.A.")</f>
        <v>6566.5593993027624</v>
      </c>
      <c r="AQ44" s="47"/>
      <c r="AR44" s="16">
        <f>IFERROR(N44/AC44, "N.A.")</f>
        <v>6566.5593993027624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2E3AB9-6F45-486C-B895-412327DF5D5F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dcmitype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3946fdfc-da00-409a-95df-cd9f19cc2a9a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2022 T2</dc:title>
  <dc:subject>Matriz Hussmanns Quintana Roo, 2022-T2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2025-12-16T14:50:22Z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